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82A2B735-6B51-4D9F-B963-5262226D321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様式2" sheetId="10" r:id="rId1"/>
    <sheet name="総括用（このシートは削除しないでください）" sheetId="11" r:id="rId2"/>
    <sheet name="Sheet1" sheetId="8" state="hidden" r:id="rId3"/>
  </sheets>
  <definedNames>
    <definedName name="_xlnm._FilterDatabase" localSheetId="1" hidden="1">'総括用（このシートは削除しないでください）'!$B$5:$AB$23</definedName>
    <definedName name="_xlnm.Print_Area" localSheetId="1">'総括用（このシートは削除しないでください）'!$A$1:$AD$15</definedName>
    <definedName name="_xlnm.Print_Area" localSheetId="0">様式2!$A$1:$AE$49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7" i="11" l="1"/>
  <c r="AE8" i="11"/>
  <c r="AE9" i="11"/>
  <c r="AE10" i="11"/>
  <c r="AE11" i="11"/>
  <c r="AE12" i="11"/>
  <c r="AE13" i="11"/>
  <c r="AE14" i="11"/>
  <c r="AE15" i="11"/>
  <c r="AE6" i="11"/>
  <c r="AC15" i="11"/>
  <c r="AC7" i="11"/>
  <c r="AC8" i="11"/>
  <c r="AC9" i="11"/>
  <c r="AC10" i="11"/>
  <c r="AC11" i="11"/>
  <c r="AC12" i="11"/>
  <c r="AC13" i="11"/>
  <c r="AC14" i="11"/>
  <c r="AC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6" i="11"/>
  <c r="L6" i="11"/>
  <c r="J7" i="11"/>
  <c r="R7" i="11" s="1"/>
  <c r="U7" i="11"/>
  <c r="V7" i="11"/>
  <c r="Y7" i="11"/>
  <c r="Z7" i="11" s="1"/>
  <c r="AD7" i="11"/>
  <c r="J8" i="11"/>
  <c r="R8" i="11" s="1"/>
  <c r="U8" i="11"/>
  <c r="V8" i="11"/>
  <c r="Y8" i="11"/>
  <c r="Z8" i="11" s="1"/>
  <c r="AD8" i="11"/>
  <c r="J9" i="11"/>
  <c r="R9" i="11" s="1"/>
  <c r="U9" i="11"/>
  <c r="V9" i="11"/>
  <c r="Y9" i="11"/>
  <c r="Z9" i="11" s="1"/>
  <c r="AD9" i="11"/>
  <c r="J10" i="11"/>
  <c r="R10" i="11" s="1"/>
  <c r="U10" i="11"/>
  <c r="V10" i="11"/>
  <c r="Y10" i="11"/>
  <c r="Z10" i="11" s="1"/>
  <c r="AD10" i="11"/>
  <c r="J11" i="11"/>
  <c r="R11" i="11" s="1"/>
  <c r="U11" i="11"/>
  <c r="V11" i="11"/>
  <c r="Y11" i="11"/>
  <c r="Z11" i="11" s="1"/>
  <c r="AD11" i="11"/>
  <c r="J12" i="11"/>
  <c r="R12" i="11" s="1"/>
  <c r="U12" i="11"/>
  <c r="V12" i="11"/>
  <c r="Y12" i="11"/>
  <c r="Z12" i="11" s="1"/>
  <c r="AD12" i="11"/>
  <c r="J13" i="11"/>
  <c r="R13" i="11" s="1"/>
  <c r="U13" i="11"/>
  <c r="V13" i="11"/>
  <c r="Y13" i="11"/>
  <c r="Z13" i="11" s="1"/>
  <c r="AD13" i="11"/>
  <c r="J14" i="11"/>
  <c r="R14" i="11"/>
  <c r="U14" i="11"/>
  <c r="V14" i="11"/>
  <c r="Y14" i="11"/>
  <c r="Z14" i="11" s="1"/>
  <c r="AD14" i="11"/>
  <c r="J15" i="11"/>
  <c r="R15" i="11"/>
  <c r="U15" i="11"/>
  <c r="V15" i="11"/>
  <c r="Y15" i="11"/>
  <c r="Z15" i="11" s="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6" i="11"/>
  <c r="J6" i="11"/>
  <c r="R6" i="11" s="1"/>
  <c r="Y29" i="11"/>
  <c r="Z29" i="11" s="1"/>
  <c r="V29" i="11"/>
  <c r="U29" i="11"/>
  <c r="S29" i="11"/>
  <c r="P29" i="11"/>
  <c r="Y28" i="11"/>
  <c r="Z28" i="11" s="1"/>
  <c r="V28" i="11"/>
  <c r="U28" i="11"/>
  <c r="S28" i="11"/>
  <c r="P28" i="11"/>
  <c r="Y27" i="11"/>
  <c r="Z27" i="11" s="1"/>
  <c r="V27" i="11"/>
  <c r="U27" i="11"/>
  <c r="S27" i="11"/>
  <c r="P27" i="11"/>
  <c r="Y26" i="11"/>
  <c r="Z26" i="11" s="1"/>
  <c r="V26" i="11"/>
  <c r="U26" i="11"/>
  <c r="S26" i="11"/>
  <c r="P26" i="11"/>
  <c r="Y25" i="11"/>
  <c r="Z25" i="11" s="1"/>
  <c r="V25" i="11"/>
  <c r="U25" i="11"/>
  <c r="S25" i="11"/>
  <c r="P25" i="11"/>
  <c r="Y24" i="11"/>
  <c r="Z24" i="11" s="1"/>
  <c r="V24" i="11"/>
  <c r="U24" i="11"/>
  <c r="S24" i="11"/>
  <c r="P24" i="11"/>
  <c r="Y23" i="11"/>
  <c r="Z23" i="11" s="1"/>
  <c r="V23" i="11"/>
  <c r="U23" i="11"/>
  <c r="S23" i="11"/>
  <c r="P23" i="11"/>
  <c r="Y22" i="11"/>
  <c r="Z22" i="11" s="1"/>
  <c r="V22" i="11"/>
  <c r="U22" i="11"/>
  <c r="S22" i="11"/>
  <c r="P22" i="11"/>
  <c r="Y21" i="11"/>
  <c r="Z21" i="11" s="1"/>
  <c r="V21" i="11"/>
  <c r="U21" i="11"/>
  <c r="S21" i="11"/>
  <c r="P21" i="11"/>
  <c r="Y20" i="11"/>
  <c r="Z20" i="11" s="1"/>
  <c r="V20" i="11"/>
  <c r="U20" i="11"/>
  <c r="S20" i="11"/>
  <c r="P20" i="11"/>
  <c r="Y19" i="11"/>
  <c r="Z19" i="11" s="1"/>
  <c r="V19" i="11"/>
  <c r="U19" i="11"/>
  <c r="S19" i="11"/>
  <c r="P19" i="11"/>
  <c r="Y18" i="11"/>
  <c r="Z18" i="11" s="1"/>
  <c r="V18" i="11"/>
  <c r="U18" i="11"/>
  <c r="S18" i="11"/>
  <c r="P18" i="11"/>
  <c r="Y17" i="11"/>
  <c r="Z17" i="11" s="1"/>
  <c r="V17" i="11"/>
  <c r="U17" i="11"/>
  <c r="S17" i="11"/>
  <c r="P17" i="11"/>
  <c r="Y16" i="11"/>
  <c r="Z16" i="11" s="1"/>
  <c r="V16" i="11"/>
  <c r="U16" i="11"/>
  <c r="S16" i="11"/>
  <c r="P16" i="11"/>
  <c r="Y6" i="11"/>
  <c r="Z6" i="11" s="1"/>
  <c r="V6" i="11"/>
  <c r="U6" i="11"/>
  <c r="M33" i="10" l="1"/>
  <c r="M32" i="10"/>
  <c r="M31" i="10"/>
  <c r="M30" i="10"/>
  <c r="M29" i="10"/>
  <c r="M28" i="10"/>
  <c r="M27" i="10"/>
  <c r="M26" i="10"/>
  <c r="M25" i="10"/>
  <c r="M24" i="10"/>
  <c r="N13" i="11" l="1"/>
  <c r="P13" i="11" s="1"/>
  <c r="Q13" i="11"/>
  <c r="S13" i="11" s="1"/>
  <c r="T13" i="11" s="1"/>
  <c r="Q14" i="11"/>
  <c r="S14" i="11" s="1"/>
  <c r="T14" i="11" s="1"/>
  <c r="N14" i="11"/>
  <c r="P14" i="11" s="1"/>
  <c r="Q15" i="11"/>
  <c r="S15" i="11" s="1"/>
  <c r="T15" i="11" s="1"/>
  <c r="N15" i="11"/>
  <c r="P15" i="11" s="1"/>
  <c r="Q12" i="11"/>
  <c r="S12" i="11" s="1"/>
  <c r="T12" i="11" s="1"/>
  <c r="N12" i="11"/>
  <c r="P12" i="11" s="1"/>
  <c r="Q11" i="11"/>
  <c r="S11" i="11" s="1"/>
  <c r="T11" i="11" s="1"/>
  <c r="N11" i="11"/>
  <c r="P11" i="11" s="1"/>
  <c r="Q9" i="11"/>
  <c r="S9" i="11" s="1"/>
  <c r="T9" i="11" s="1"/>
  <c r="N9" i="11"/>
  <c r="P9" i="11" s="1"/>
  <c r="N10" i="11"/>
  <c r="P10" i="11" s="1"/>
  <c r="Q10" i="11"/>
  <c r="S10" i="11" s="1"/>
  <c r="T10" i="11" s="1"/>
  <c r="N8" i="11"/>
  <c r="P8" i="11" s="1"/>
  <c r="Q8" i="11"/>
  <c r="S8" i="11" s="1"/>
  <c r="T8" i="11" s="1"/>
  <c r="Q7" i="11"/>
  <c r="S7" i="11" s="1"/>
  <c r="T7" i="11" s="1"/>
  <c r="N7" i="11"/>
  <c r="P7" i="11" s="1"/>
  <c r="Q6" i="11"/>
  <c r="S6" i="11" s="1"/>
  <c r="T6" i="11" s="1"/>
  <c r="N6" i="11"/>
  <c r="P6" i="11" s="1"/>
  <c r="M34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5" authorId="0" shapeId="0" xr:uid="{00000000-0006-0000-0000-000001000000}">
      <text>
        <r>
          <rPr>
            <b/>
            <u/>
            <sz val="9"/>
            <color indexed="81"/>
            <rFont val="MS P ゴシック"/>
            <family val="3"/>
            <charset val="128"/>
          </rPr>
          <t>該当する項目に〇を選択</t>
        </r>
        <r>
          <rPr>
            <sz val="9"/>
            <color indexed="81"/>
            <rFont val="MS P ゴシック"/>
            <family val="3"/>
            <charset val="128"/>
          </rPr>
          <t xml:space="preserve">
（※複数選択可能）</t>
        </r>
      </text>
    </comment>
    <comment ref="D5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【病床確保】を内容とする協定締結医療機関が対象
・簡易陰圧装置
【病床確保】又は【発熱外来】を内容とする協定締結医療機関が対象
・検査機器（PCR検査装置）
・簡易ベッド
【発熱外来】を内容とする協定締結医療機関が対象
・HEPAフィルター付き空気清浄機（陰圧対応可能なものに限る。）</t>
        </r>
      </text>
    </comment>
    <comment ref="A24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Q24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H3" authorId="0" shapeId="0" xr:uid="{00000000-0006-0000-0100-000001000000}">
      <text>
        <r>
          <rPr>
            <sz val="10"/>
            <color indexed="81"/>
            <rFont val="ＭＳ ゴシック"/>
            <family val="3"/>
            <charset val="128"/>
          </rPr>
          <t>交付要綱３（交付の対象）の該当する番号を選択</t>
        </r>
      </text>
    </comment>
    <comment ref="AD3" authorId="0" shapeId="0" xr:uid="{00000000-0006-0000-0100-000002000000}">
      <text>
        <r>
          <rPr>
            <sz val="9"/>
            <color indexed="81"/>
            <rFont val="ＭＳ ゴシック"/>
            <family val="3"/>
            <charset val="128"/>
          </rPr>
          <t>品名が複数ある場合は品名を全て列挙すること</t>
        </r>
      </text>
    </comment>
    <comment ref="AD6" authorId="0" shapeId="0" xr:uid="{00000000-0006-0000-0100-000003000000}">
      <text>
        <r>
          <rPr>
            <sz val="9"/>
            <color indexed="81"/>
            <rFont val="ＭＳ ゴシック"/>
            <family val="3"/>
            <charset val="128"/>
          </rPr>
          <t>品名が複数ある場合は品名を全て列挙すること</t>
        </r>
      </text>
    </comment>
  </commentList>
</comments>
</file>

<file path=xl/sharedStrings.xml><?xml version="1.0" encoding="utf-8"?>
<sst xmlns="http://schemas.openxmlformats.org/spreadsheetml/2006/main" count="201" uniqueCount="148">
  <si>
    <t>事業区分</t>
    <rPh sb="0" eb="2">
      <t>ジギョウ</t>
    </rPh>
    <rPh sb="2" eb="4">
      <t>クブン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</si>
  <si>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</si>
  <si>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年度</t>
    <rPh sb="0" eb="2">
      <t>ネンド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</si>
  <si>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</si>
  <si>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</si>
  <si>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</si>
  <si>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</si>
  <si>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</si>
  <si>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</si>
  <si>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</si>
  <si>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種目</t>
    <rPh sb="0" eb="2">
      <t>シュモク</t>
    </rPh>
    <phoneticPr fontId="1"/>
  </si>
  <si>
    <t>所在地</t>
    <phoneticPr fontId="1"/>
  </si>
  <si>
    <t>メーカー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</si>
  <si>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</si>
  <si>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合計</t>
    <rPh sb="0" eb="2">
      <t>ゴウケイ</t>
    </rPh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</si>
  <si>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</si>
  <si>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</si>
  <si>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</si>
  <si>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</si>
  <si>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　　　すること。</t>
    <phoneticPr fontId="1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</si>
  <si>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</si>
  <si>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１．設備整備内訳</t>
    <phoneticPr fontId="1"/>
  </si>
  <si>
    <t>２．その他</t>
    <phoneticPr fontId="1"/>
  </si>
  <si>
    <t>設備整備を必要とする理由</t>
    <phoneticPr fontId="1"/>
  </si>
  <si>
    <t>都道府県：</t>
    <rPh sb="0" eb="4">
      <t>トドウフケン</t>
    </rPh>
    <phoneticPr fontId="1"/>
  </si>
  <si>
    <t>計画・実績</t>
    <rPh sb="0" eb="2">
      <t>ケイカク</t>
    </rPh>
    <rPh sb="3" eb="5">
      <t>ジッセキ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</si>
  <si>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</si>
  <si>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</si>
  <si>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</si>
  <si>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</si>
  <si>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</si>
  <si>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</si>
  <si>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</si>
  <si>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</si>
  <si>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</si>
  <si>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</si>
  <si>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</si>
  <si>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</si>
  <si>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</si>
  <si>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</si>
  <si>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</si>
  <si>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</si>
  <si>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</si>
  <si>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</si>
  <si>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</si>
  <si>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</si>
  <si>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</si>
  <si>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</si>
  <si>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</si>
  <si>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</si>
  <si>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</si>
  <si>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</si>
  <si>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</si>
  <si>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</si>
  <si>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</si>
  <si>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</si>
  <si>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</si>
  <si>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</si>
  <si>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</si>
  <si>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</si>
  <si>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</si>
  <si>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</si>
  <si>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</si>
  <si>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</si>
  <si>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</si>
  <si>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</si>
  <si>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</si>
  <si>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</si>
  <si>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</si>
  <si>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</si>
  <si>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</si>
  <si>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</si>
  <si>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</si>
  <si>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新興感染症対応力強化事業（協定締結医療機関設備整備事業）</t>
    <rPh sb="0" eb="2">
      <t>シンコウ</t>
    </rPh>
    <rPh sb="2" eb="5">
      <t>カンセンショウ</t>
    </rPh>
    <rPh sb="5" eb="8">
      <t>タイオウリョク</t>
    </rPh>
    <rPh sb="8" eb="10">
      <t>キョウカ</t>
    </rPh>
    <rPh sb="10" eb="12">
      <t>ジギョウ</t>
    </rPh>
    <rPh sb="13" eb="15">
      <t>キョウテイ</t>
    </rPh>
    <rPh sb="15" eb="17">
      <t>テイケツ</t>
    </rPh>
    <rPh sb="17" eb="19">
      <t>イリョウ</t>
    </rPh>
    <rPh sb="19" eb="21">
      <t>キカン</t>
    </rPh>
    <rPh sb="21" eb="23">
      <t>セツビ</t>
    </rPh>
    <rPh sb="23" eb="25">
      <t>セイビ</t>
    </rPh>
    <rPh sb="25" eb="27">
      <t>ジギョウ</t>
    </rPh>
    <phoneticPr fontId="1"/>
  </si>
  <si>
    <t>協定締結済み</t>
    <rPh sb="0" eb="2">
      <t>キョウテイ</t>
    </rPh>
    <rPh sb="2" eb="4">
      <t>テイケツ</t>
    </rPh>
    <rPh sb="4" eb="5">
      <t>ズ</t>
    </rPh>
    <phoneticPr fontId="1"/>
  </si>
  <si>
    <t>協定締結予定</t>
    <rPh sb="0" eb="2">
      <t>キョウテイ</t>
    </rPh>
    <rPh sb="2" eb="4">
      <t>テイケツ</t>
    </rPh>
    <rPh sb="4" eb="6">
      <t>ヨテイ</t>
    </rPh>
    <phoneticPr fontId="1"/>
  </si>
  <si>
    <t>１．感染症法に基づく医療措置協定の締結状況（該当する項目に○を選択）</t>
    <rPh sb="2" eb="6">
      <t>カンセンショウホウ</t>
    </rPh>
    <rPh sb="7" eb="8">
      <t>モト</t>
    </rPh>
    <rPh sb="10" eb="12">
      <t>イリョウ</t>
    </rPh>
    <rPh sb="12" eb="14">
      <t>ソチ</t>
    </rPh>
    <rPh sb="14" eb="16">
      <t>キョウテイ</t>
    </rPh>
    <rPh sb="17" eb="19">
      <t>テイケツ</t>
    </rPh>
    <rPh sb="19" eb="21">
      <t>ジョウキョウ</t>
    </rPh>
    <rPh sb="22" eb="24">
      <t>ガイトウ</t>
    </rPh>
    <rPh sb="26" eb="28">
      <t>コウモク</t>
    </rPh>
    <rPh sb="31" eb="33">
      <t>センタク</t>
    </rPh>
    <phoneticPr fontId="1"/>
  </si>
  <si>
    <t>病床確保（法第36条の２第１項第１号）</t>
    <rPh sb="0" eb="2">
      <t>ビョウショウ</t>
    </rPh>
    <rPh sb="2" eb="4">
      <t>カクホ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rPh sb="15" eb="16">
      <t>ダイ</t>
    </rPh>
    <rPh sb="17" eb="18">
      <t>ゴウ</t>
    </rPh>
    <phoneticPr fontId="1"/>
  </si>
  <si>
    <t>発熱外来（法第36条の２第１項第２号）</t>
    <rPh sb="0" eb="2">
      <t>ハツネツ</t>
    </rPh>
    <rPh sb="2" eb="4">
      <t>ガイライ</t>
    </rPh>
    <phoneticPr fontId="1"/>
  </si>
  <si>
    <t>３. 整備事業の必要性（具体的に記入すること）</t>
    <rPh sb="3" eb="5">
      <t>セイビ</t>
    </rPh>
    <rPh sb="5" eb="7">
      <t>ジギョウ</t>
    </rPh>
    <rPh sb="8" eb="11">
      <t>ヒツヨウセイ</t>
    </rPh>
    <rPh sb="12" eb="15">
      <t>グタイテキ</t>
    </rPh>
    <rPh sb="16" eb="18">
      <t>キニュウ</t>
    </rPh>
    <phoneticPr fontId="1"/>
  </si>
  <si>
    <t>簡易陰圧装置</t>
  </si>
  <si>
    <t>簡易ベッド</t>
  </si>
  <si>
    <t>検査機器（PCR検査装置）</t>
  </si>
  <si>
    <t>HEPAフィルター付き空気清浄機</t>
    <phoneticPr fontId="1"/>
  </si>
  <si>
    <t>保険医療機関番号</t>
    <rPh sb="0" eb="8">
      <t>ホケンイリョウキカンバンゴウ</t>
    </rPh>
    <phoneticPr fontId="1"/>
  </si>
  <si>
    <t>1.事業計画書</t>
  </si>
  <si>
    <t>令和6年度</t>
    <rPh sb="0" eb="2">
      <t>レイワ</t>
    </rPh>
    <rPh sb="3" eb="5">
      <t>ネンド</t>
    </rPh>
    <phoneticPr fontId="1"/>
  </si>
  <si>
    <t>HEPAフィルター付き空気清浄機（陰圧対応可能なものに限る。）</t>
    <phoneticPr fontId="1"/>
  </si>
  <si>
    <t>令和６年度（令和５年度からの繰越分）医療施設等　設備　整備費補助金</t>
    <rPh sb="0" eb="2">
      <t>レイワ</t>
    </rPh>
    <rPh sb="3" eb="5">
      <t>ネンド</t>
    </rPh>
    <rPh sb="6" eb="8">
      <t>レイワ</t>
    </rPh>
    <rPh sb="9" eb="11">
      <t>ネンド</t>
    </rPh>
    <rPh sb="14" eb="16">
      <t>クリコシ</t>
    </rPh>
    <rPh sb="16" eb="17">
      <t>ブン</t>
    </rPh>
    <rPh sb="18" eb="20">
      <t>イリョウ</t>
    </rPh>
    <phoneticPr fontId="15"/>
  </si>
  <si>
    <t>Ａ</t>
  </si>
  <si>
    <t>Ｂ</t>
  </si>
  <si>
    <t>Ａ－Ｂ＝Ｃ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</si>
  <si>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</si>
  <si>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</si>
  <si>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</si>
  <si>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</si>
  <si>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</si>
  <si>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</si>
  <si>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</si>
  <si>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</si>
  <si>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</si>
  <si>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Ｋ－Ｌ＝Ｍ</t>
  </si>
  <si>
    <t>優先
順位</t>
    <rPh sb="0" eb="2">
      <t>ユウセン</t>
    </rPh>
    <rPh sb="3" eb="5">
      <t>ジュンイ</t>
    </rPh>
    <phoneticPr fontId="15"/>
  </si>
  <si>
    <t>都道府県</t>
  </si>
  <si>
    <t>提出年月日・番号</t>
    <rPh sb="0" eb="2">
      <t>テイシュツ</t>
    </rPh>
    <phoneticPr fontId="15"/>
  </si>
  <si>
    <t>交付申請年月日･番号</t>
  </si>
  <si>
    <t>補助事業者名</t>
  </si>
  <si>
    <t>交付の対象</t>
    <rPh sb="0" eb="2">
      <t>コウフ</t>
    </rPh>
    <rPh sb="3" eb="5">
      <t>タイショウ</t>
    </rPh>
    <phoneticPr fontId="15"/>
  </si>
  <si>
    <t>区分</t>
  </si>
  <si>
    <t>種目</t>
    <rPh sb="0" eb="1">
      <t>タネ</t>
    </rPh>
    <rPh sb="1" eb="2">
      <t>メ</t>
    </rPh>
    <phoneticPr fontId="15"/>
  </si>
  <si>
    <t>補助率</t>
    <rPh sb="0" eb="3">
      <t>ホジョリツ</t>
    </rPh>
    <phoneticPr fontId="15"/>
  </si>
  <si>
    <t>施設名</t>
  </si>
  <si>
    <t>開設者</t>
  </si>
  <si>
    <t>総事業費</t>
  </si>
  <si>
    <t>寄付金その他の収入額</t>
  </si>
  <si>
    <t>差引事業費</t>
  </si>
  <si>
    <t>対象経費の
支出予定額</t>
    <phoneticPr fontId="15"/>
  </si>
  <si>
    <t>基準額</t>
  </si>
  <si>
    <t>選定額</t>
  </si>
  <si>
    <t>都道府県
補助額</t>
    <phoneticPr fontId="15"/>
  </si>
  <si>
    <t>国庫補助
基本額</t>
    <phoneticPr fontId="15"/>
  </si>
  <si>
    <t>国庫補助
所要額</t>
    <phoneticPr fontId="15"/>
  </si>
  <si>
    <t>国庫補助交付決定額</t>
  </si>
  <si>
    <t>国庫補助受入済額</t>
  </si>
  <si>
    <t>国庫補助交付確定額</t>
  </si>
  <si>
    <t>差引過△不足額</t>
  </si>
  <si>
    <t>交付決定年月日・番号</t>
  </si>
  <si>
    <t>所在地</t>
  </si>
  <si>
    <t>品名</t>
    <rPh sb="0" eb="1">
      <t>シナ</t>
    </rPh>
    <rPh sb="1" eb="2">
      <t>メイ</t>
    </rPh>
    <phoneticPr fontId="15"/>
  </si>
  <si>
    <t>市町村名</t>
  </si>
  <si>
    <t>円</t>
  </si>
  <si>
    <t>（注）作成にあたっては優先順位の高いものから順に入力すること。</t>
    <phoneticPr fontId="15"/>
  </si>
  <si>
    <t>　　　この総括表（Excelファイル）は、事業計画書、交付申請書、実績報告書提出時に担当者宛メールでお送り下さい。</t>
    <rPh sb="5" eb="8">
      <t>ソウカツヒョウ</t>
    </rPh>
    <rPh sb="21" eb="23">
      <t>ジギョウ</t>
    </rPh>
    <rPh sb="23" eb="25">
      <t>ケイカク</t>
    </rPh>
    <rPh sb="25" eb="26">
      <t>ショ</t>
    </rPh>
    <rPh sb="27" eb="29">
      <t>コウフ</t>
    </rPh>
    <rPh sb="29" eb="32">
      <t>シンセイショ</t>
    </rPh>
    <rPh sb="33" eb="35">
      <t>ジッセキ</t>
    </rPh>
    <rPh sb="35" eb="38">
      <t>ホウコクショ</t>
    </rPh>
    <rPh sb="38" eb="40">
      <t>テイシュツ</t>
    </rPh>
    <rPh sb="40" eb="41">
      <t>ジ</t>
    </rPh>
    <rPh sb="42" eb="45">
      <t>タントウシャ</t>
    </rPh>
    <rPh sb="45" eb="46">
      <t>アテ</t>
    </rPh>
    <rPh sb="51" eb="52">
      <t>オク</t>
    </rPh>
    <rPh sb="53" eb="54">
      <t>クダ</t>
    </rPh>
    <phoneticPr fontId="15"/>
  </si>
  <si>
    <t>新興感染症対応力強化事業（協定締結医療機関設備整備事業）</t>
    <phoneticPr fontId="1"/>
  </si>
  <si>
    <t>山梨県</t>
    <rPh sb="0" eb="3">
      <t>ヤマナシケン</t>
    </rPh>
    <phoneticPr fontId="1"/>
  </si>
  <si>
    <t>（２１）</t>
    <phoneticPr fontId="1"/>
  </si>
  <si>
    <t>２．設備整備内訳（参考のため、優先順位の高いものから記載してください。）</t>
    <rPh sb="2" eb="4">
      <t>セツビ</t>
    </rPh>
    <rPh sb="4" eb="6">
      <t>セイビ</t>
    </rPh>
    <rPh sb="6" eb="8">
      <t>ウチワケ</t>
    </rPh>
    <rPh sb="9" eb="11">
      <t>サンコウ</t>
    </rPh>
    <rPh sb="15" eb="19">
      <t>ユウセンジュンイ</t>
    </rPh>
    <rPh sb="20" eb="21">
      <t>タカ</t>
    </rPh>
    <rPh sb="26" eb="28">
      <t>キサイ</t>
    </rPh>
    <phoneticPr fontId="1"/>
  </si>
  <si>
    <t>様式2</t>
    <phoneticPr fontId="1"/>
  </si>
  <si>
    <t>（２２）</t>
  </si>
  <si>
    <t>（２３）</t>
  </si>
  <si>
    <t>（２４）</t>
  </si>
  <si>
    <t>（２５）</t>
  </si>
  <si>
    <t>（２６）</t>
  </si>
  <si>
    <t>（２７）</t>
  </si>
  <si>
    <t>（２８）</t>
  </si>
  <si>
    <t>（２９）</t>
  </si>
  <si>
    <t>（３０）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</si>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</sst>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(@\)"/>
    <numFmt numFmtId="177" formatCode="#,##0;&quot;△ &quot;#,##0"/>
    <numFmt numFmtId="178" formatCode="#,##0_ "/>
  </numFmts>
  <fonts count="19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u/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color indexed="81"/>
      <name val="ＭＳ ゴシック"/>
      <family val="3"/>
      <charset val="128"/>
    </font>
    <font>
      <sz val="9"/>
      <color indexed="8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0" fontId="12" fillId="0" borderId="0"/>
  </cellStyleXfs>
  <cellXfs count="159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 shrinkToFit="1"/>
    </xf>
    <xf numFmtId="38" fontId="8" fillId="0" borderId="0" xfId="1" applyFont="1" applyFill="1" applyBorder="1" applyAlignment="1">
      <alignment vertical="center"/>
    </xf>
    <xf numFmtId="49" fontId="8" fillId="2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38" fontId="13" fillId="0" borderId="0" xfId="2" applyFont="1" applyFill="1" applyAlignment="1">
      <alignment vertical="center"/>
    </xf>
    <xf numFmtId="38" fontId="14" fillId="0" borderId="11" xfId="2" applyFont="1" applyBorder="1" applyAlignment="1">
      <alignment vertical="center"/>
    </xf>
    <xf numFmtId="38" fontId="14" fillId="0" borderId="0" xfId="2" applyFont="1" applyBorder="1" applyAlignment="1">
      <alignment vertical="center"/>
    </xf>
    <xf numFmtId="57" fontId="14" fillId="0" borderId="0" xfId="2" applyNumberFormat="1" applyFont="1" applyBorder="1" applyAlignment="1">
      <alignment vertical="center"/>
    </xf>
    <xf numFmtId="38" fontId="14" fillId="0" borderId="0" xfId="2" applyFont="1" applyAlignment="1">
      <alignment vertical="center"/>
    </xf>
    <xf numFmtId="38" fontId="8" fillId="3" borderId="14" xfId="2" applyFont="1" applyFill="1" applyBorder="1" applyAlignment="1">
      <alignment vertical="center"/>
    </xf>
    <xf numFmtId="57" fontId="8" fillId="3" borderId="14" xfId="2" applyNumberFormat="1" applyFont="1" applyFill="1" applyBorder="1" applyAlignment="1">
      <alignment horizontal="center" vertical="center"/>
    </xf>
    <xf numFmtId="57" fontId="8" fillId="3" borderId="5" xfId="2" applyNumberFormat="1" applyFont="1" applyFill="1" applyBorder="1" applyAlignment="1">
      <alignment horizontal="center" vertical="center"/>
    </xf>
    <xf numFmtId="57" fontId="8" fillId="3" borderId="6" xfId="2" applyNumberFormat="1" applyFont="1" applyFill="1" applyBorder="1" applyAlignment="1">
      <alignment horizontal="center" vertical="center"/>
    </xf>
    <xf numFmtId="38" fontId="8" fillId="3" borderId="14" xfId="2" applyFont="1" applyFill="1" applyBorder="1" applyAlignment="1">
      <alignment horizontal="center" vertical="center"/>
    </xf>
    <xf numFmtId="38" fontId="8" fillId="3" borderId="5" xfId="2" applyFont="1" applyFill="1" applyBorder="1" applyAlignment="1">
      <alignment horizontal="center" vertical="center"/>
    </xf>
    <xf numFmtId="176" fontId="8" fillId="3" borderId="5" xfId="3" applyNumberFormat="1" applyFont="1" applyFill="1" applyBorder="1" applyAlignment="1">
      <alignment horizontal="right" vertical="center"/>
    </xf>
    <xf numFmtId="176" fontId="8" fillId="3" borderId="14" xfId="3" applyNumberFormat="1" applyFont="1" applyFill="1" applyBorder="1" applyAlignment="1">
      <alignment horizontal="right" vertical="center"/>
    </xf>
    <xf numFmtId="57" fontId="8" fillId="3" borderId="5" xfId="2" applyNumberFormat="1" applyFont="1" applyFill="1" applyBorder="1" applyAlignment="1">
      <alignment vertical="center"/>
    </xf>
    <xf numFmtId="38" fontId="8" fillId="3" borderId="7" xfId="2" applyFont="1" applyFill="1" applyBorder="1" applyAlignment="1">
      <alignment vertical="center"/>
    </xf>
    <xf numFmtId="38" fontId="8" fillId="0" borderId="0" xfId="2" applyFont="1" applyAlignment="1">
      <alignment vertical="center"/>
    </xf>
    <xf numFmtId="38" fontId="8" fillId="3" borderId="15" xfId="2" applyFont="1" applyFill="1" applyBorder="1" applyAlignment="1">
      <alignment horizontal="center" vertical="center" wrapText="1"/>
    </xf>
    <xf numFmtId="57" fontId="8" fillId="3" borderId="8" xfId="2" applyNumberFormat="1" applyFont="1" applyFill="1" applyBorder="1" applyAlignment="1">
      <alignment horizontal="center" vertical="center"/>
    </xf>
    <xf numFmtId="57" fontId="8" fillId="3" borderId="8" xfId="2" applyNumberFormat="1" applyFont="1" applyFill="1" applyBorder="1" applyAlignment="1">
      <alignment horizontal="centerContinuous" vertical="center" wrapText="1"/>
    </xf>
    <xf numFmtId="57" fontId="8" fillId="3" borderId="0" xfId="2" applyNumberFormat="1" applyFont="1" applyFill="1" applyBorder="1" applyAlignment="1">
      <alignment horizontal="centerContinuous" vertical="center" wrapText="1"/>
    </xf>
    <xf numFmtId="57" fontId="8" fillId="3" borderId="15" xfId="2" applyNumberFormat="1" applyFont="1" applyFill="1" applyBorder="1" applyAlignment="1">
      <alignment horizontal="center" vertical="center"/>
    </xf>
    <xf numFmtId="38" fontId="8" fillId="3" borderId="15" xfId="2" applyFont="1" applyFill="1" applyBorder="1" applyAlignment="1">
      <alignment horizontal="center" vertical="center"/>
    </xf>
    <xf numFmtId="38" fontId="8" fillId="3" borderId="8" xfId="2" applyFont="1" applyFill="1" applyBorder="1" applyAlignment="1">
      <alignment horizontal="center" vertical="center"/>
    </xf>
    <xf numFmtId="38" fontId="8" fillId="3" borderId="8" xfId="2" applyFont="1" applyFill="1" applyBorder="1" applyAlignment="1">
      <alignment horizontal="center" vertical="center" wrapText="1"/>
    </xf>
    <xf numFmtId="40" fontId="8" fillId="3" borderId="8" xfId="2" applyNumberFormat="1" applyFont="1" applyFill="1" applyBorder="1" applyAlignment="1">
      <alignment horizontal="center" vertical="center" wrapText="1"/>
    </xf>
    <xf numFmtId="40" fontId="8" fillId="3" borderId="8" xfId="2" applyNumberFormat="1" applyFont="1" applyFill="1" applyBorder="1" applyAlignment="1">
      <alignment horizontal="centerContinuous" vertical="center"/>
    </xf>
    <xf numFmtId="57" fontId="8" fillId="3" borderId="8" xfId="2" applyNumberFormat="1" applyFont="1" applyFill="1" applyBorder="1" applyAlignment="1">
      <alignment horizontal="centerContinuous" vertical="center"/>
    </xf>
    <xf numFmtId="38" fontId="8" fillId="3" borderId="9" xfId="2" applyFont="1" applyFill="1" applyBorder="1" applyAlignment="1">
      <alignment horizontal="centerContinuous" vertical="center"/>
    </xf>
    <xf numFmtId="38" fontId="8" fillId="3" borderId="16" xfId="2" applyFont="1" applyFill="1" applyBorder="1" applyAlignment="1">
      <alignment vertical="center"/>
    </xf>
    <xf numFmtId="57" fontId="8" fillId="3" borderId="16" xfId="2" applyNumberFormat="1" applyFont="1" applyFill="1" applyBorder="1" applyAlignment="1">
      <alignment horizontal="center" vertical="center"/>
    </xf>
    <xf numFmtId="57" fontId="8" fillId="3" borderId="10" xfId="2" applyNumberFormat="1" applyFont="1" applyFill="1" applyBorder="1" applyAlignment="1">
      <alignment horizontal="center" vertical="center"/>
    </xf>
    <xf numFmtId="57" fontId="8" fillId="3" borderId="11" xfId="2" applyNumberFormat="1" applyFont="1" applyFill="1" applyBorder="1" applyAlignment="1">
      <alignment horizontal="center" vertical="center"/>
    </xf>
    <xf numFmtId="38" fontId="8" fillId="3" borderId="10" xfId="2" applyFont="1" applyFill="1" applyBorder="1" applyAlignment="1">
      <alignment vertical="center"/>
    </xf>
    <xf numFmtId="38" fontId="8" fillId="3" borderId="10" xfId="2" applyFont="1" applyFill="1" applyBorder="1" applyAlignment="1">
      <alignment horizontal="center" vertical="center"/>
    </xf>
    <xf numFmtId="40" fontId="8" fillId="3" borderId="10" xfId="2" applyNumberFormat="1" applyFont="1" applyFill="1" applyBorder="1" applyAlignment="1">
      <alignment horizontal="center" vertical="center"/>
    </xf>
    <xf numFmtId="38" fontId="8" fillId="3" borderId="16" xfId="2" applyFont="1" applyFill="1" applyBorder="1" applyAlignment="1">
      <alignment horizontal="center" vertical="center"/>
    </xf>
    <xf numFmtId="0" fontId="8" fillId="3" borderId="10" xfId="3" applyFont="1" applyFill="1" applyBorder="1" applyAlignment="1">
      <alignment horizontal="right" vertical="center"/>
    </xf>
    <xf numFmtId="0" fontId="8" fillId="3" borderId="12" xfId="3" applyFont="1" applyFill="1" applyBorder="1" applyAlignment="1">
      <alignment vertical="center"/>
    </xf>
    <xf numFmtId="0" fontId="16" fillId="3" borderId="16" xfId="3" applyFont="1" applyFill="1" applyBorder="1" applyAlignment="1">
      <alignment horizontal="center" vertical="center"/>
    </xf>
    <xf numFmtId="38" fontId="8" fillId="0" borderId="0" xfId="2" applyFont="1" applyFill="1" applyAlignment="1">
      <alignment vertical="center"/>
    </xf>
    <xf numFmtId="38" fontId="8" fillId="0" borderId="14" xfId="2" applyFont="1" applyFill="1" applyBorder="1" applyAlignment="1">
      <alignment vertical="top" wrapText="1"/>
    </xf>
    <xf numFmtId="0" fontId="8" fillId="0" borderId="8" xfId="3" applyFont="1" applyFill="1" applyBorder="1" applyAlignment="1">
      <alignment horizontal="left" vertical="top" wrapText="1"/>
    </xf>
    <xf numFmtId="57" fontId="8" fillId="0" borderId="8" xfId="2" applyNumberFormat="1" applyFont="1" applyFill="1" applyBorder="1" applyAlignment="1">
      <alignment horizontal="center" vertical="top" wrapText="1"/>
    </xf>
    <xf numFmtId="38" fontId="8" fillId="0" borderId="15" xfId="2" applyFont="1" applyFill="1" applyBorder="1" applyAlignment="1">
      <alignment horizontal="center" vertical="top" wrapText="1"/>
    </xf>
    <xf numFmtId="38" fontId="8" fillId="0" borderId="15" xfId="2" applyFont="1" applyFill="1" applyBorder="1" applyAlignment="1">
      <alignment vertical="top" wrapText="1"/>
    </xf>
    <xf numFmtId="38" fontId="8" fillId="0" borderId="8" xfId="2" applyFont="1" applyFill="1" applyBorder="1" applyAlignment="1">
      <alignment horizontal="center" vertical="top" wrapText="1"/>
    </xf>
    <xf numFmtId="38" fontId="8" fillId="0" borderId="8" xfId="2" applyFont="1" applyFill="1" applyBorder="1" applyAlignment="1">
      <alignment horizontal="right" vertical="top" wrapText="1"/>
    </xf>
    <xf numFmtId="38" fontId="8" fillId="0" borderId="15" xfId="2" applyFont="1" applyFill="1" applyBorder="1" applyAlignment="1">
      <alignment horizontal="right" vertical="top" wrapText="1"/>
    </xf>
    <xf numFmtId="57" fontId="8" fillId="0" borderId="15" xfId="2" applyNumberFormat="1" applyFont="1" applyFill="1" applyBorder="1" applyAlignment="1">
      <alignment vertical="top" wrapText="1"/>
    </xf>
    <xf numFmtId="38" fontId="8" fillId="0" borderId="9" xfId="2" applyFont="1" applyFill="1" applyBorder="1" applyAlignment="1">
      <alignment vertical="top" wrapText="1"/>
    </xf>
    <xf numFmtId="38" fontId="8" fillId="0" borderId="0" xfId="2" applyFont="1" applyFill="1" applyBorder="1" applyAlignment="1">
      <alignment vertical="top" wrapText="1"/>
    </xf>
    <xf numFmtId="38" fontId="8" fillId="0" borderId="1" xfId="2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left" vertical="center" wrapText="1"/>
    </xf>
    <xf numFmtId="0" fontId="8" fillId="2" borderId="2" xfId="3" applyFont="1" applyFill="1" applyBorder="1" applyAlignment="1">
      <alignment horizontal="right" vertical="center" wrapText="1"/>
    </xf>
    <xf numFmtId="57" fontId="8" fillId="2" borderId="2" xfId="3" applyNumberFormat="1" applyFont="1" applyFill="1" applyBorder="1" applyAlignment="1">
      <alignment horizontal="right" vertical="center" wrapText="1"/>
    </xf>
    <xf numFmtId="0" fontId="8" fillId="0" borderId="1" xfId="2" applyNumberFormat="1" applyFont="1" applyFill="1" applyBorder="1" applyAlignment="1">
      <alignment horizontal="left" vertical="center" wrapText="1"/>
    </xf>
    <xf numFmtId="38" fontId="8" fillId="2" borderId="1" xfId="2" applyFont="1" applyFill="1" applyBorder="1" applyAlignment="1">
      <alignment horizontal="left" vertical="center" wrapText="1"/>
    </xf>
    <xf numFmtId="12" fontId="8" fillId="0" borderId="1" xfId="2" applyNumberFormat="1" applyFont="1" applyFill="1" applyBorder="1" applyAlignment="1">
      <alignment horizontal="center" vertical="center" wrapText="1"/>
    </xf>
    <xf numFmtId="177" fontId="8" fillId="2" borderId="2" xfId="2" applyNumberFormat="1" applyFont="1" applyFill="1" applyBorder="1" applyAlignment="1">
      <alignment vertical="center" wrapText="1"/>
    </xf>
    <xf numFmtId="177" fontId="8" fillId="0" borderId="2" xfId="2" applyNumberFormat="1" applyFont="1" applyFill="1" applyBorder="1" applyAlignment="1">
      <alignment vertical="center" wrapText="1"/>
    </xf>
    <xf numFmtId="177" fontId="8" fillId="0" borderId="1" xfId="2" applyNumberFormat="1" applyFont="1" applyFill="1" applyBorder="1" applyAlignment="1">
      <alignment vertical="center" wrapText="1"/>
    </xf>
    <xf numFmtId="178" fontId="8" fillId="0" borderId="2" xfId="2" applyNumberFormat="1" applyFont="1" applyFill="1" applyBorder="1" applyAlignment="1">
      <alignment vertical="center" wrapText="1"/>
    </xf>
    <xf numFmtId="177" fontId="8" fillId="2" borderId="1" xfId="2" applyNumberFormat="1" applyFont="1" applyFill="1" applyBorder="1" applyAlignment="1">
      <alignment vertical="center" wrapText="1"/>
    </xf>
    <xf numFmtId="57" fontId="8" fillId="2" borderId="1" xfId="2" applyNumberFormat="1" applyFont="1" applyFill="1" applyBorder="1" applyAlignment="1">
      <alignment horizontal="left" vertical="center" wrapText="1"/>
    </xf>
    <xf numFmtId="57" fontId="8" fillId="2" borderId="3" xfId="2" applyNumberFormat="1" applyFont="1" applyFill="1" applyBorder="1" applyAlignment="1">
      <alignment horizontal="left" vertical="center" wrapText="1"/>
    </xf>
    <xf numFmtId="38" fontId="8" fillId="0" borderId="0" xfId="2" applyFont="1" applyFill="1" applyBorder="1" applyAlignment="1">
      <alignment horizontal="left" vertical="center" wrapText="1"/>
    </xf>
    <xf numFmtId="0" fontId="8" fillId="2" borderId="10" xfId="3" applyFont="1" applyFill="1" applyBorder="1" applyAlignment="1">
      <alignment horizontal="left" vertical="center" wrapText="1"/>
    </xf>
    <xf numFmtId="57" fontId="8" fillId="2" borderId="10" xfId="3" applyNumberFormat="1" applyFont="1" applyFill="1" applyBorder="1" applyAlignment="1">
      <alignment horizontal="right" vertical="center" wrapText="1"/>
    </xf>
    <xf numFmtId="57" fontId="8" fillId="2" borderId="10" xfId="3" applyNumberFormat="1" applyFont="1" applyFill="1" applyBorder="1" applyAlignment="1">
      <alignment horizontal="left" vertical="center" wrapText="1"/>
    </xf>
    <xf numFmtId="177" fontId="8" fillId="2" borderId="10" xfId="2" applyNumberFormat="1" applyFont="1" applyFill="1" applyBorder="1" applyAlignment="1">
      <alignment vertical="center" wrapText="1"/>
    </xf>
    <xf numFmtId="177" fontId="8" fillId="2" borderId="16" xfId="2" applyNumberFormat="1" applyFont="1" applyFill="1" applyBorder="1" applyAlignment="1">
      <alignment vertical="center" wrapText="1"/>
    </xf>
    <xf numFmtId="57" fontId="8" fillId="2" borderId="16" xfId="2" applyNumberFormat="1" applyFont="1" applyFill="1" applyBorder="1" applyAlignment="1">
      <alignment horizontal="left" vertical="center" wrapText="1"/>
    </xf>
    <xf numFmtId="57" fontId="8" fillId="2" borderId="12" xfId="2" applyNumberFormat="1" applyFont="1" applyFill="1" applyBorder="1" applyAlignment="1">
      <alignment horizontal="left" vertical="center" wrapText="1"/>
    </xf>
    <xf numFmtId="0" fontId="8" fillId="2" borderId="10" xfId="3" applyFont="1" applyFill="1" applyBorder="1" applyAlignment="1">
      <alignment horizontal="right" vertical="center" wrapText="1"/>
    </xf>
    <xf numFmtId="57" fontId="8" fillId="2" borderId="10" xfId="2" applyNumberFormat="1" applyFont="1" applyFill="1" applyBorder="1" applyAlignment="1">
      <alignment horizontal="right" vertical="center" wrapText="1"/>
    </xf>
    <xf numFmtId="57" fontId="8" fillId="2" borderId="10" xfId="2" applyNumberFormat="1" applyFont="1" applyFill="1" applyBorder="1" applyAlignment="1">
      <alignment horizontal="left" vertical="center" wrapText="1"/>
    </xf>
    <xf numFmtId="0" fontId="13" fillId="0" borderId="0" xfId="3" applyFont="1"/>
    <xf numFmtId="0" fontId="13" fillId="0" borderId="0" xfId="3" applyFont="1" applyFill="1"/>
    <xf numFmtId="0" fontId="8" fillId="0" borderId="0" xfId="3" applyFont="1"/>
    <xf numFmtId="0" fontId="8" fillId="0" borderId="0" xfId="3" applyFont="1" applyFill="1"/>
    <xf numFmtId="0" fontId="8" fillId="0" borderId="0" xfId="3" applyFont="1" applyAlignment="1">
      <alignment horizontal="right"/>
    </xf>
    <xf numFmtId="49" fontId="8" fillId="0" borderId="1" xfId="2" applyNumberFormat="1" applyFont="1" applyFill="1" applyBorder="1" applyAlignment="1">
      <alignment horizontal="left" vertical="center" wrapText="1"/>
    </xf>
    <xf numFmtId="0" fontId="8" fillId="2" borderId="2" xfId="3" quotePrefix="1" applyFont="1" applyFill="1" applyBorder="1" applyAlignment="1">
      <alignment horizontal="left" vertical="center" wrapText="1"/>
    </xf>
    <xf numFmtId="49" fontId="8" fillId="2" borderId="2" xfId="3" applyNumberFormat="1" applyFont="1" applyFill="1" applyBorder="1" applyAlignment="1">
      <alignment horizontal="left" vertical="center" wrapText="1"/>
    </xf>
    <xf numFmtId="49" fontId="8" fillId="2" borderId="1" xfId="2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2" xfId="0" applyNumberFormat="1" applyFont="1" applyFill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right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 wrapText="1"/>
    </xf>
    <xf numFmtId="49" fontId="2" fillId="2" borderId="7" xfId="0" applyNumberFormat="1" applyFont="1" applyFill="1" applyBorder="1" applyAlignment="1">
      <alignment vertical="top" wrapText="1"/>
    </xf>
    <xf numFmtId="49" fontId="2" fillId="2" borderId="8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38" fontId="2" fillId="2" borderId="8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38" fontId="2" fillId="2" borderId="10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38" fontId="2" fillId="0" borderId="1" xfId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horizontal="right" vertical="center"/>
    </xf>
    <xf numFmtId="38" fontId="2" fillId="0" borderId="10" xfId="1" applyFont="1" applyFill="1" applyBorder="1" applyAlignment="1">
      <alignment horizontal="right" vertical="center"/>
    </xf>
    <xf numFmtId="38" fontId="2" fillId="0" borderId="10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  <xf numFmtId="57" fontId="14" fillId="2" borderId="11" xfId="2" applyNumberFormat="1" applyFont="1" applyFill="1" applyBorder="1" applyAlignment="1">
      <alignment vertical="center"/>
    </xf>
    <xf numFmtId="38" fontId="13" fillId="2" borderId="11" xfId="2" applyFont="1" applyFill="1" applyBorder="1" applyAlignment="1">
      <alignment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251460</xdr:colOff>
      <xdr:row>1</xdr:row>
      <xdr:rowOff>99060</xdr:rowOff>
    </xdr:from>
    <xdr:to>
      <xdr:col>25</xdr:col>
      <xdr:colOff>7619</xdr:colOff>
      <xdr:row>2</xdr:row>
      <xdr:rowOff>141152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246620" y="251460"/>
          <a:ext cx="2476499" cy="339272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青着色のセルを入力してください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268942</xdr:colOff>
      <xdr:row>8</xdr:row>
      <xdr:rowOff>17930</xdr:rowOff>
    </xdr:from>
    <xdr:to>
      <xdr:col>38</xdr:col>
      <xdr:colOff>586630</xdr:colOff>
      <xdr:row>12</xdr:row>
      <xdr:rowOff>35859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12792636" y="2294965"/>
          <a:ext cx="4029076" cy="1999129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 u="sng">
              <a:solidFill>
                <a:srgbClr val="FF0000"/>
              </a:solidFill>
            </a:rPr>
            <a:t>このシートは削除しないでください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55"/>
  <sheetViews>
    <sheetView tabSelected="1" view="pageBreakPreview" zoomScaleNormal="100" zoomScaleSheetLayoutView="100" workbookViewId="0">
      <pane ySplit="1" topLeftCell="A2" activePane="bottomLeft" state="frozen"/>
      <selection pane="bottomLeft" activeCell="AC2" sqref="AC2"/>
    </sheetView>
  </sheetViews>
  <sheetFormatPr defaultColWidth="5.6640625" defaultRowHeight="12"/>
  <cols>
    <col min="1" max="18" width="5.6640625" style="1"/>
    <col min="19" max="19" width="5.6640625" style="1" customWidth="1"/>
    <col min="20" max="20" width="6.88671875" style="1" hidden="1" customWidth="1"/>
    <col min="21" max="16384" width="5.6640625" style="1"/>
  </cols>
  <sheetData>
    <row r="1" spans="1:18">
      <c r="A1" s="1" t="s">
        <v>137</v>
      </c>
      <c r="O1" s="117" t="s">
        <v>24</v>
      </c>
      <c r="P1" s="117"/>
      <c r="Q1" s="118" t="s">
        <v>44</v>
      </c>
      <c r="R1" s="118"/>
    </row>
    <row r="2" spans="1:18" ht="23.4">
      <c r="A2" s="119" t="s">
        <v>18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4" spans="1:18">
      <c r="A4" s="114" t="s">
        <v>0</v>
      </c>
      <c r="B4" s="116"/>
      <c r="C4" s="120" t="s">
        <v>73</v>
      </c>
      <c r="D4" s="120"/>
      <c r="E4" s="120"/>
      <c r="F4" s="120"/>
      <c r="G4" s="120"/>
      <c r="H4" s="120"/>
      <c r="I4" s="120"/>
      <c r="J4" s="120"/>
      <c r="K4" s="120"/>
      <c r="O4" s="113" t="s">
        <v>2</v>
      </c>
      <c r="P4" s="113"/>
      <c r="Q4" s="121" t="s">
        <v>86</v>
      </c>
      <c r="R4" s="122"/>
    </row>
    <row r="5" spans="1:18" s="7" customFormat="1">
      <c r="A5" s="123" t="s">
        <v>10</v>
      </c>
      <c r="B5" s="124"/>
      <c r="C5" s="21"/>
      <c r="D5" s="129" t="s">
        <v>80</v>
      </c>
      <c r="E5" s="130"/>
      <c r="F5" s="130"/>
      <c r="G5" s="130"/>
      <c r="H5" s="130"/>
      <c r="I5" s="130"/>
      <c r="J5" s="130"/>
      <c r="K5" s="131"/>
      <c r="O5" s="109" t="s">
        <v>25</v>
      </c>
      <c r="P5" s="110"/>
      <c r="Q5" s="111" t="s">
        <v>85</v>
      </c>
      <c r="R5" s="112"/>
    </row>
    <row r="6" spans="1:18" s="7" customFormat="1">
      <c r="A6" s="125"/>
      <c r="B6" s="126"/>
      <c r="C6" s="21"/>
      <c r="D6" s="129" t="s">
        <v>82</v>
      </c>
      <c r="E6" s="130"/>
      <c r="F6" s="130"/>
      <c r="G6" s="130"/>
      <c r="H6" s="130"/>
      <c r="I6" s="130"/>
      <c r="J6" s="130"/>
      <c r="K6" s="131"/>
      <c r="O6" s="19"/>
      <c r="P6" s="19"/>
      <c r="Q6" s="6"/>
      <c r="R6" s="6"/>
    </row>
    <row r="7" spans="1:18" s="7" customFormat="1">
      <c r="A7" s="125"/>
      <c r="B7" s="126"/>
      <c r="C7" s="21"/>
      <c r="D7" s="129" t="s">
        <v>81</v>
      </c>
      <c r="E7" s="130"/>
      <c r="F7" s="130"/>
      <c r="G7" s="130"/>
      <c r="H7" s="130"/>
      <c r="I7" s="130"/>
      <c r="J7" s="130"/>
      <c r="K7" s="131"/>
      <c r="O7" s="19"/>
      <c r="P7" s="19"/>
      <c r="Q7" s="6"/>
      <c r="R7" s="6"/>
    </row>
    <row r="8" spans="1:18" s="7" customFormat="1">
      <c r="A8" s="127"/>
      <c r="B8" s="128"/>
      <c r="C8" s="21"/>
      <c r="D8" s="129" t="s">
        <v>87</v>
      </c>
      <c r="E8" s="130"/>
      <c r="F8" s="130"/>
      <c r="G8" s="130"/>
      <c r="H8" s="130"/>
      <c r="I8" s="130"/>
      <c r="J8" s="130"/>
      <c r="K8" s="131"/>
      <c r="O8" s="19"/>
      <c r="P8" s="19"/>
      <c r="Q8" s="6"/>
      <c r="R8" s="6"/>
    </row>
    <row r="10" spans="1:18">
      <c r="A10" s="113" t="s">
        <v>1</v>
      </c>
      <c r="B10" s="113"/>
      <c r="C10" s="113"/>
      <c r="D10" s="113"/>
      <c r="E10" s="114" t="s">
        <v>8</v>
      </c>
      <c r="F10" s="115"/>
      <c r="G10" s="115"/>
      <c r="H10" s="115"/>
      <c r="I10" s="115"/>
      <c r="J10" s="115"/>
      <c r="K10" s="116"/>
      <c r="L10" s="114" t="s">
        <v>11</v>
      </c>
      <c r="M10" s="115"/>
      <c r="N10" s="115"/>
      <c r="O10" s="115"/>
      <c r="P10" s="115"/>
      <c r="Q10" s="115"/>
      <c r="R10" s="116"/>
    </row>
    <row r="11" spans="1:18">
      <c r="A11" s="132"/>
      <c r="B11" s="133"/>
      <c r="C11" s="133"/>
      <c r="D11" s="134"/>
      <c r="E11" s="132"/>
      <c r="F11" s="133"/>
      <c r="G11" s="133"/>
      <c r="H11" s="133"/>
      <c r="I11" s="133"/>
      <c r="J11" s="133"/>
      <c r="K11" s="134"/>
      <c r="L11" s="132"/>
      <c r="M11" s="133"/>
      <c r="N11" s="133"/>
      <c r="O11" s="133"/>
      <c r="P11" s="133"/>
      <c r="Q11" s="133"/>
      <c r="R11" s="134"/>
    </row>
    <row r="12" spans="1:18">
      <c r="A12" s="135"/>
      <c r="B12" s="136"/>
      <c r="C12" s="136"/>
      <c r="D12" s="137"/>
      <c r="E12" s="135"/>
      <c r="F12" s="136"/>
      <c r="G12" s="136"/>
      <c r="H12" s="136"/>
      <c r="I12" s="136"/>
      <c r="J12" s="136"/>
      <c r="K12" s="137"/>
      <c r="L12" s="135"/>
      <c r="M12" s="136"/>
      <c r="N12" s="136"/>
      <c r="O12" s="136"/>
      <c r="P12" s="136"/>
      <c r="Q12" s="136"/>
      <c r="R12" s="137"/>
    </row>
    <row r="13" spans="1:18">
      <c r="A13" s="138"/>
      <c r="B13" s="139"/>
      <c r="C13" s="139"/>
      <c r="D13" s="140"/>
      <c r="E13" s="138"/>
      <c r="F13" s="139"/>
      <c r="G13" s="139"/>
      <c r="H13" s="139"/>
      <c r="I13" s="139"/>
      <c r="J13" s="139"/>
      <c r="K13" s="140"/>
      <c r="L13" s="138"/>
      <c r="M13" s="139"/>
      <c r="N13" s="139"/>
      <c r="O13" s="139"/>
      <c r="P13" s="139"/>
      <c r="Q13" s="139"/>
      <c r="R13" s="140"/>
    </row>
    <row r="14" spans="1:18">
      <c r="A14" s="20"/>
      <c r="B14" s="20"/>
      <c r="C14" s="20"/>
      <c r="D14" s="20"/>
      <c r="E14" s="114" t="s">
        <v>84</v>
      </c>
      <c r="F14" s="115"/>
      <c r="G14" s="115"/>
      <c r="H14" s="115"/>
      <c r="I14" s="115"/>
      <c r="J14" s="115"/>
      <c r="K14" s="116"/>
      <c r="L14" s="20"/>
      <c r="M14" s="20"/>
      <c r="N14" s="20"/>
      <c r="O14" s="20"/>
      <c r="P14" s="20"/>
      <c r="Q14" s="20"/>
      <c r="R14" s="20"/>
    </row>
    <row r="15" spans="1:18">
      <c r="A15" s="20"/>
      <c r="B15" s="20"/>
      <c r="C15" s="20"/>
      <c r="D15" s="20"/>
      <c r="E15" s="143"/>
      <c r="F15" s="143"/>
      <c r="G15" s="143"/>
      <c r="H15" s="143"/>
      <c r="I15" s="143"/>
      <c r="J15" s="143"/>
      <c r="K15" s="143"/>
      <c r="L15" s="20"/>
      <c r="M15" s="20"/>
      <c r="N15" s="20"/>
      <c r="O15" s="20"/>
      <c r="P15" s="20"/>
      <c r="Q15" s="20"/>
      <c r="R15" s="20"/>
    </row>
    <row r="17" spans="1:30" s="11" customFormat="1" ht="16.8" thickBot="1">
      <c r="A17" s="14" t="s">
        <v>76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  <c r="M17" s="16"/>
      <c r="N17" s="17"/>
      <c r="O17" s="17"/>
      <c r="P17" s="12"/>
      <c r="Q17" s="12"/>
      <c r="R17" s="13"/>
    </row>
    <row r="18" spans="1:30" s="11" customFormat="1" ht="12.6" thickBot="1">
      <c r="A18" s="18"/>
      <c r="B18" s="15" t="s">
        <v>77</v>
      </c>
      <c r="C18" s="15"/>
      <c r="D18" s="15"/>
      <c r="E18" s="15"/>
      <c r="F18" s="15"/>
      <c r="G18" s="15"/>
      <c r="H18" s="15"/>
      <c r="I18" s="15"/>
      <c r="J18" s="18"/>
      <c r="K18" s="15" t="s">
        <v>74</v>
      </c>
      <c r="L18" s="15"/>
      <c r="M18" s="15"/>
      <c r="N18" s="15"/>
      <c r="O18" s="15"/>
    </row>
    <row r="19" spans="1:30" s="11" customFormat="1" ht="12.6" thickBot="1">
      <c r="A19" s="18"/>
      <c r="B19" s="15" t="s">
        <v>78</v>
      </c>
      <c r="C19" s="15"/>
      <c r="D19" s="15"/>
      <c r="E19" s="15"/>
      <c r="F19" s="15"/>
      <c r="G19" s="15"/>
      <c r="H19" s="15"/>
      <c r="I19" s="15"/>
      <c r="J19" s="18"/>
      <c r="K19" s="15" t="s">
        <v>75</v>
      </c>
      <c r="L19" s="15"/>
      <c r="M19" s="15"/>
      <c r="N19" s="15"/>
      <c r="O19" s="15"/>
    </row>
    <row r="20" spans="1:30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30" ht="15" customHeight="1">
      <c r="A21" s="14" t="s">
        <v>136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30" ht="24" customHeight="1">
      <c r="A22" s="114" t="s">
        <v>3</v>
      </c>
      <c r="B22" s="115"/>
      <c r="C22" s="115"/>
      <c r="D22" s="116"/>
      <c r="E22" s="114" t="s">
        <v>12</v>
      </c>
      <c r="F22" s="116"/>
      <c r="G22" s="114" t="s">
        <v>4</v>
      </c>
      <c r="H22" s="116"/>
      <c r="I22" s="114" t="s">
        <v>5</v>
      </c>
      <c r="J22" s="116"/>
      <c r="K22" s="141" t="s">
        <v>15</v>
      </c>
      <c r="L22" s="142"/>
      <c r="M22" s="141" t="s">
        <v>16</v>
      </c>
      <c r="N22" s="142"/>
      <c r="O22" s="114" t="s">
        <v>6</v>
      </c>
      <c r="P22" s="116"/>
      <c r="Q22" s="114" t="s">
        <v>7</v>
      </c>
      <c r="R22" s="116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ht="15" customHeight="1">
      <c r="A23" s="2"/>
      <c r="B23" s="3"/>
      <c r="C23" s="3"/>
      <c r="D23" s="4"/>
      <c r="E23" s="2"/>
      <c r="F23" s="4"/>
      <c r="G23" s="2"/>
      <c r="H23" s="4"/>
      <c r="I23" s="2"/>
      <c r="J23" s="4"/>
      <c r="K23" s="2"/>
      <c r="L23" s="4" t="s">
        <v>9</v>
      </c>
      <c r="M23" s="2"/>
      <c r="N23" s="4" t="s">
        <v>9</v>
      </c>
      <c r="O23" s="2"/>
      <c r="P23" s="4"/>
      <c r="Q23" s="2"/>
      <c r="R23" s="4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</row>
    <row r="24" spans="1:30" s="5" customFormat="1">
      <c r="A24" s="144"/>
      <c r="B24" s="145"/>
      <c r="C24" s="145"/>
      <c r="D24" s="146"/>
      <c r="E24" s="144"/>
      <c r="F24" s="146"/>
      <c r="G24" s="144"/>
      <c r="H24" s="146"/>
      <c r="I24" s="144"/>
      <c r="J24" s="146"/>
      <c r="K24" s="144"/>
      <c r="L24" s="146"/>
      <c r="M24" s="147">
        <f>I24*K24</f>
        <v>0</v>
      </c>
      <c r="N24" s="148"/>
      <c r="O24" s="144"/>
      <c r="P24" s="146"/>
      <c r="Q24" s="144"/>
      <c r="R24" s="146"/>
      <c r="T24" s="6" t="s">
        <v>80</v>
      </c>
      <c r="U24" s="6"/>
      <c r="V24" s="6"/>
      <c r="W24" s="6"/>
      <c r="X24" s="6"/>
      <c r="Y24" s="6"/>
      <c r="Z24" s="6"/>
      <c r="AA24" s="6"/>
      <c r="AB24" s="23"/>
      <c r="AC24" s="23"/>
      <c r="AD24" s="23"/>
    </row>
    <row r="25" spans="1:30" s="5" customFormat="1">
      <c r="A25" s="144"/>
      <c r="B25" s="145"/>
      <c r="C25" s="145"/>
      <c r="D25" s="146"/>
      <c r="E25" s="144"/>
      <c r="F25" s="146"/>
      <c r="G25" s="144"/>
      <c r="H25" s="146"/>
      <c r="I25" s="144"/>
      <c r="J25" s="146"/>
      <c r="K25" s="144"/>
      <c r="L25" s="146"/>
      <c r="M25" s="147">
        <f t="shared" ref="M25:M33" si="0">I25*K25</f>
        <v>0</v>
      </c>
      <c r="N25" s="148"/>
      <c r="O25" s="144"/>
      <c r="P25" s="146"/>
      <c r="Q25" s="144"/>
      <c r="R25" s="146"/>
      <c r="T25" s="6" t="s">
        <v>82</v>
      </c>
      <c r="U25" s="6"/>
      <c r="V25" s="6"/>
      <c r="W25" s="6"/>
      <c r="X25" s="6"/>
      <c r="Y25" s="6"/>
      <c r="Z25" s="6"/>
      <c r="AA25" s="6"/>
      <c r="AB25" s="23"/>
      <c r="AC25" s="23"/>
      <c r="AD25" s="23"/>
    </row>
    <row r="26" spans="1:30" s="5" customFormat="1">
      <c r="A26" s="144"/>
      <c r="B26" s="145"/>
      <c r="C26" s="145"/>
      <c r="D26" s="146"/>
      <c r="E26" s="144"/>
      <c r="F26" s="146"/>
      <c r="G26" s="144"/>
      <c r="H26" s="146"/>
      <c r="I26" s="144"/>
      <c r="J26" s="146"/>
      <c r="K26" s="144"/>
      <c r="L26" s="146"/>
      <c r="M26" s="147">
        <f t="shared" si="0"/>
        <v>0</v>
      </c>
      <c r="N26" s="148"/>
      <c r="O26" s="144"/>
      <c r="P26" s="146"/>
      <c r="Q26" s="144"/>
      <c r="R26" s="146"/>
      <c r="T26" s="6" t="s">
        <v>81</v>
      </c>
      <c r="U26" s="6"/>
      <c r="V26" s="6"/>
      <c r="W26" s="6"/>
      <c r="X26" s="6"/>
      <c r="Y26" s="6"/>
      <c r="Z26" s="6"/>
      <c r="AA26" s="6"/>
      <c r="AB26" s="23"/>
      <c r="AC26" s="23"/>
      <c r="AD26" s="23"/>
    </row>
    <row r="27" spans="1:30" s="5" customFormat="1" ht="13.5" customHeight="1">
      <c r="A27" s="144"/>
      <c r="B27" s="145"/>
      <c r="C27" s="145"/>
      <c r="D27" s="146"/>
      <c r="E27" s="144"/>
      <c r="F27" s="146"/>
      <c r="G27" s="144"/>
      <c r="H27" s="146"/>
      <c r="I27" s="144"/>
      <c r="J27" s="146"/>
      <c r="K27" s="144"/>
      <c r="L27" s="146"/>
      <c r="M27" s="147">
        <f t="shared" si="0"/>
        <v>0</v>
      </c>
      <c r="N27" s="148"/>
      <c r="O27" s="144"/>
      <c r="P27" s="146"/>
      <c r="Q27" s="144"/>
      <c r="R27" s="146"/>
      <c r="T27" s="6" t="s">
        <v>83</v>
      </c>
      <c r="U27" s="6"/>
      <c r="V27" s="6"/>
      <c r="W27" s="6"/>
      <c r="X27" s="6"/>
      <c r="Y27" s="6"/>
      <c r="Z27" s="6"/>
      <c r="AA27" s="6"/>
      <c r="AB27" s="23"/>
      <c r="AC27" s="23"/>
      <c r="AD27" s="23"/>
    </row>
    <row r="28" spans="1:30" s="5" customFormat="1" ht="12" customHeight="1">
      <c r="A28" s="144"/>
      <c r="B28" s="145"/>
      <c r="C28" s="145"/>
      <c r="D28" s="146"/>
      <c r="E28" s="144"/>
      <c r="F28" s="146"/>
      <c r="G28" s="144"/>
      <c r="H28" s="146"/>
      <c r="I28" s="144"/>
      <c r="J28" s="146"/>
      <c r="K28" s="144"/>
      <c r="L28" s="146"/>
      <c r="M28" s="147">
        <f t="shared" si="0"/>
        <v>0</v>
      </c>
      <c r="N28" s="148"/>
      <c r="O28" s="144"/>
      <c r="P28" s="146"/>
      <c r="Q28" s="144"/>
      <c r="R28" s="146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</row>
    <row r="29" spans="1:30" s="5" customFormat="1" ht="13.5" customHeight="1">
      <c r="A29" s="144"/>
      <c r="B29" s="145"/>
      <c r="C29" s="145"/>
      <c r="D29" s="146"/>
      <c r="E29" s="144"/>
      <c r="F29" s="146"/>
      <c r="G29" s="144"/>
      <c r="H29" s="146"/>
      <c r="I29" s="144"/>
      <c r="J29" s="146"/>
      <c r="K29" s="144"/>
      <c r="L29" s="146"/>
      <c r="M29" s="147">
        <f t="shared" si="0"/>
        <v>0</v>
      </c>
      <c r="N29" s="148"/>
      <c r="O29" s="144"/>
      <c r="P29" s="146"/>
      <c r="Q29" s="144"/>
      <c r="R29" s="146"/>
    </row>
    <row r="30" spans="1:30" s="5" customFormat="1" ht="13.5" customHeight="1">
      <c r="A30" s="144"/>
      <c r="B30" s="145"/>
      <c r="C30" s="145"/>
      <c r="D30" s="146"/>
      <c r="E30" s="144"/>
      <c r="F30" s="146"/>
      <c r="G30" s="144"/>
      <c r="H30" s="146"/>
      <c r="I30" s="144"/>
      <c r="J30" s="146"/>
      <c r="K30" s="144"/>
      <c r="L30" s="146"/>
      <c r="M30" s="147">
        <f t="shared" si="0"/>
        <v>0</v>
      </c>
      <c r="N30" s="148"/>
      <c r="O30" s="144"/>
      <c r="P30" s="146"/>
      <c r="Q30" s="144"/>
      <c r="R30" s="146"/>
    </row>
    <row r="31" spans="1:30" s="5" customFormat="1" ht="13.5" customHeight="1">
      <c r="A31" s="144"/>
      <c r="B31" s="145"/>
      <c r="C31" s="145"/>
      <c r="D31" s="146"/>
      <c r="E31" s="144"/>
      <c r="F31" s="146"/>
      <c r="G31" s="144"/>
      <c r="H31" s="146"/>
      <c r="I31" s="144"/>
      <c r="J31" s="146"/>
      <c r="K31" s="144"/>
      <c r="L31" s="146"/>
      <c r="M31" s="147">
        <f t="shared" si="0"/>
        <v>0</v>
      </c>
      <c r="N31" s="148"/>
      <c r="O31" s="144"/>
      <c r="P31" s="146"/>
      <c r="Q31" s="144"/>
      <c r="R31" s="146"/>
    </row>
    <row r="32" spans="1:30" s="5" customFormat="1" ht="13.5" customHeight="1">
      <c r="A32" s="144"/>
      <c r="B32" s="145"/>
      <c r="C32" s="145"/>
      <c r="D32" s="146"/>
      <c r="E32" s="144"/>
      <c r="F32" s="146"/>
      <c r="G32" s="144"/>
      <c r="H32" s="146"/>
      <c r="I32" s="144"/>
      <c r="J32" s="146"/>
      <c r="K32" s="144"/>
      <c r="L32" s="146"/>
      <c r="M32" s="147">
        <f t="shared" si="0"/>
        <v>0</v>
      </c>
      <c r="N32" s="148"/>
      <c r="O32" s="144"/>
      <c r="P32" s="146"/>
      <c r="Q32" s="144"/>
      <c r="R32" s="146"/>
    </row>
    <row r="33" spans="1:18" s="5" customFormat="1" ht="13.5" customHeight="1">
      <c r="A33" s="144"/>
      <c r="B33" s="145"/>
      <c r="C33" s="145"/>
      <c r="D33" s="146"/>
      <c r="E33" s="144"/>
      <c r="F33" s="146"/>
      <c r="G33" s="149"/>
      <c r="H33" s="150"/>
      <c r="I33" s="149"/>
      <c r="J33" s="150"/>
      <c r="K33" s="149"/>
      <c r="L33" s="150"/>
      <c r="M33" s="155">
        <f t="shared" si="0"/>
        <v>0</v>
      </c>
      <c r="N33" s="156"/>
      <c r="O33" s="149"/>
      <c r="P33" s="150"/>
      <c r="Q33" s="149"/>
      <c r="R33" s="150"/>
    </row>
    <row r="34" spans="1:18" s="5" customFormat="1" ht="13.5" customHeight="1">
      <c r="A34" s="151"/>
      <c r="B34" s="151"/>
      <c r="C34" s="151"/>
      <c r="D34" s="151"/>
      <c r="E34" s="151"/>
      <c r="F34" s="151"/>
      <c r="G34" s="152"/>
      <c r="H34" s="153"/>
      <c r="I34" s="154"/>
      <c r="J34" s="153"/>
      <c r="K34" s="154" t="s">
        <v>14</v>
      </c>
      <c r="L34" s="153"/>
      <c r="M34" s="154">
        <f>SUBTOTAL(109,M24:N33)</f>
        <v>0</v>
      </c>
      <c r="N34" s="153"/>
      <c r="O34" s="154"/>
      <c r="P34" s="153"/>
      <c r="Q34" s="154"/>
      <c r="R34" s="153"/>
    </row>
    <row r="36" spans="1:18" ht="16.2">
      <c r="A36" s="14" t="s">
        <v>79</v>
      </c>
    </row>
    <row r="37" spans="1:18">
      <c r="A37" s="8" t="s">
        <v>23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10"/>
    </row>
    <row r="38" spans="1:18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7"/>
    </row>
    <row r="39" spans="1:18">
      <c r="A39" s="135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7"/>
    </row>
    <row r="40" spans="1:18">
      <c r="A40" s="135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7"/>
    </row>
    <row r="41" spans="1:18">
      <c r="A41" s="135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7"/>
    </row>
    <row r="42" spans="1:18">
      <c r="A42" s="135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7"/>
    </row>
    <row r="43" spans="1:18">
      <c r="A43" s="135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7"/>
    </row>
    <row r="44" spans="1:18">
      <c r="A44" s="135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7"/>
    </row>
    <row r="45" spans="1:18">
      <c r="A45" s="135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7"/>
    </row>
    <row r="46" spans="1:18">
      <c r="A46" s="138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40"/>
    </row>
    <row r="47" spans="1:18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>
      <c r="R48" s="5"/>
    </row>
    <row r="49" spans="1:18">
      <c r="R49" s="5"/>
    </row>
    <row r="50" spans="1:18">
      <c r="A50" s="1" t="s">
        <v>13</v>
      </c>
    </row>
    <row r="51" spans="1:18">
      <c r="A51" s="1" t="s">
        <v>21</v>
      </c>
    </row>
    <row r="52" spans="1:18">
      <c r="A52" s="1" t="s">
        <v>20</v>
      </c>
    </row>
    <row r="53" spans="1:18">
      <c r="A53" s="1" t="s">
        <v>19</v>
      </c>
    </row>
    <row r="54" spans="1:18">
      <c r="A54" s="1" t="s">
        <v>22</v>
      </c>
    </row>
    <row r="55" spans="1:18">
      <c r="A55" s="1" t="s">
        <v>17</v>
      </c>
    </row>
  </sheetData>
  <mergeCells count="119">
    <mergeCell ref="A38:R46"/>
    <mergeCell ref="O33:P33"/>
    <mergeCell ref="Q33:R33"/>
    <mergeCell ref="A34:D34"/>
    <mergeCell ref="E34:F34"/>
    <mergeCell ref="G34:H34"/>
    <mergeCell ref="I34:J34"/>
    <mergeCell ref="K34:L34"/>
    <mergeCell ref="M34:N34"/>
    <mergeCell ref="O34:P34"/>
    <mergeCell ref="Q34:R34"/>
    <mergeCell ref="A33:D33"/>
    <mergeCell ref="E33:F33"/>
    <mergeCell ref="G33:H33"/>
    <mergeCell ref="I33:J33"/>
    <mergeCell ref="K33:L33"/>
    <mergeCell ref="M33:N33"/>
    <mergeCell ref="K32:L32"/>
    <mergeCell ref="M32:N32"/>
    <mergeCell ref="O32:P32"/>
    <mergeCell ref="Q32:R32"/>
    <mergeCell ref="A31:D31"/>
    <mergeCell ref="E31:F31"/>
    <mergeCell ref="G31:H31"/>
    <mergeCell ref="I31:J31"/>
    <mergeCell ref="K31:L31"/>
    <mergeCell ref="M31:N31"/>
    <mergeCell ref="O31:P31"/>
    <mergeCell ref="Q31:R31"/>
    <mergeCell ref="A32:D32"/>
    <mergeCell ref="E32:F32"/>
    <mergeCell ref="G32:H32"/>
    <mergeCell ref="I32:J32"/>
    <mergeCell ref="O29:P29"/>
    <mergeCell ref="Q29:R29"/>
    <mergeCell ref="A30:D30"/>
    <mergeCell ref="E30:F30"/>
    <mergeCell ref="G30:H30"/>
    <mergeCell ref="I30:J30"/>
    <mergeCell ref="K30:L30"/>
    <mergeCell ref="M30:N30"/>
    <mergeCell ref="O30:P30"/>
    <mergeCell ref="Q30:R30"/>
    <mergeCell ref="A29:D29"/>
    <mergeCell ref="E29:F29"/>
    <mergeCell ref="G29:H29"/>
    <mergeCell ref="I29:J29"/>
    <mergeCell ref="K29:L29"/>
    <mergeCell ref="M29:N29"/>
    <mergeCell ref="O27:P27"/>
    <mergeCell ref="Q27:R27"/>
    <mergeCell ref="A28:D28"/>
    <mergeCell ref="E28:F28"/>
    <mergeCell ref="G28:H28"/>
    <mergeCell ref="I28:J28"/>
    <mergeCell ref="K28:L28"/>
    <mergeCell ref="M28:N28"/>
    <mergeCell ref="O28:P28"/>
    <mergeCell ref="Q28:R28"/>
    <mergeCell ref="A27:D27"/>
    <mergeCell ref="E27:F27"/>
    <mergeCell ref="G27:H27"/>
    <mergeCell ref="I27:J27"/>
    <mergeCell ref="K27:L27"/>
    <mergeCell ref="M27:N27"/>
    <mergeCell ref="A26:D26"/>
    <mergeCell ref="E26:F26"/>
    <mergeCell ref="G26:H26"/>
    <mergeCell ref="I26:J26"/>
    <mergeCell ref="K26:L26"/>
    <mergeCell ref="M26:N26"/>
    <mergeCell ref="O26:P26"/>
    <mergeCell ref="Q26:R26"/>
    <mergeCell ref="A25:D25"/>
    <mergeCell ref="E25:F25"/>
    <mergeCell ref="G25:H25"/>
    <mergeCell ref="I25:J25"/>
    <mergeCell ref="K25:L25"/>
    <mergeCell ref="M25:N25"/>
    <mergeCell ref="A24:D24"/>
    <mergeCell ref="E24:F24"/>
    <mergeCell ref="G24:H24"/>
    <mergeCell ref="I24:J24"/>
    <mergeCell ref="K24:L24"/>
    <mergeCell ref="M24:N24"/>
    <mergeCell ref="O24:P24"/>
    <mergeCell ref="Q24:R24"/>
    <mergeCell ref="O25:P25"/>
    <mergeCell ref="Q25:R25"/>
    <mergeCell ref="A11:D13"/>
    <mergeCell ref="E11:K13"/>
    <mergeCell ref="L11:R13"/>
    <mergeCell ref="A22:D22"/>
    <mergeCell ref="E22:F22"/>
    <mergeCell ref="G22:H22"/>
    <mergeCell ref="I22:J22"/>
    <mergeCell ref="K22:L22"/>
    <mergeCell ref="M22:N22"/>
    <mergeCell ref="O22:P22"/>
    <mergeCell ref="Q22:R22"/>
    <mergeCell ref="E14:K14"/>
    <mergeCell ref="E15:K15"/>
    <mergeCell ref="O5:P5"/>
    <mergeCell ref="Q5:R5"/>
    <mergeCell ref="A10:D10"/>
    <mergeCell ref="E10:K10"/>
    <mergeCell ref="L10:R10"/>
    <mergeCell ref="O1:P1"/>
    <mergeCell ref="Q1:R1"/>
    <mergeCell ref="A2:R2"/>
    <mergeCell ref="A4:B4"/>
    <mergeCell ref="C4:K4"/>
    <mergeCell ref="O4:P4"/>
    <mergeCell ref="Q4:R4"/>
    <mergeCell ref="A5:B8"/>
    <mergeCell ref="D5:K5"/>
    <mergeCell ref="D6:K6"/>
    <mergeCell ref="D7:K7"/>
    <mergeCell ref="D8:K8"/>
  </mergeCells>
  <phoneticPr fontId="1"/>
  <dataValidations count="5">
    <dataValidation type="list" allowBlank="1" showInputMessage="1" showErrorMessage="1" sqref="Q5:R5" xr:uid="{00000000-0002-0000-0000-000000000000}">
      <formula1>"1.事業計画書,2.実績報告書"</formula1>
    </dataValidation>
    <dataValidation type="list" allowBlank="1" showInputMessage="1" showErrorMessage="1" sqref="J18:J19 A18:A19" xr:uid="{00000000-0002-0000-0000-000001000000}">
      <formula1>"○"</formula1>
    </dataValidation>
    <dataValidation type="list" allowBlank="1" showInputMessage="1" showErrorMessage="1" sqref="Q24:R33" xr:uid="{00000000-0002-0000-0000-000002000000}">
      <formula1>"１.新規,２.増設"</formula1>
    </dataValidation>
    <dataValidation type="list" allowBlank="1" showInputMessage="1" showErrorMessage="1" sqref="C5:C8" xr:uid="{00000000-0002-0000-0000-000003000000}">
      <formula1>"〇"</formula1>
    </dataValidation>
    <dataValidation type="list" allowBlank="1" showInputMessage="1" showErrorMessage="1" sqref="A24:D33" xr:uid="{00000000-0002-0000-0000-000004000000}">
      <formula1>$T$24:$T$27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8" orientation="landscape" r:id="rId1"/>
  <headerFooter>
    <oddFooter>&amp;C&amp;"ＭＳ ゴシック,標準"&amp;10&amp;P</oddFooter>
  </headerFooter>
  <rowBreaks count="1" manualBreakCount="1">
    <brk id="49" max="17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5000000}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34"/>
  <sheetViews>
    <sheetView showGridLines="0" view="pageBreakPreview" zoomScale="85" zoomScaleNormal="75" zoomScaleSheetLayoutView="85" workbookViewId="0">
      <pane xSplit="1" ySplit="5" topLeftCell="B6" activePane="bottomRight" state="frozen"/>
      <selection activeCell="B12" sqref="B12"/>
      <selection pane="topRight" activeCell="B12" sqref="B12"/>
      <selection pane="bottomLeft" activeCell="B12" sqref="B12"/>
      <selection pane="bottomRight" activeCell="P34" sqref="P33:P34"/>
    </sheetView>
  </sheetViews>
  <sheetFormatPr defaultColWidth="9" defaultRowHeight="12" outlineLevelCol="1"/>
  <cols>
    <col min="1" max="1" width="6" style="102" customWidth="1" outlineLevel="1"/>
    <col min="2" max="2" width="7.109375" style="102" customWidth="1"/>
    <col min="3" max="3" width="9.109375" style="103" hidden="1" customWidth="1" outlineLevel="1"/>
    <col min="4" max="4" width="13.6640625" style="102" hidden="1" customWidth="1" outlineLevel="1"/>
    <col min="5" max="5" width="9.109375" style="102" hidden="1" customWidth="1" outlineLevel="1"/>
    <col min="6" max="6" width="13.6640625" style="102" hidden="1" customWidth="1" outlineLevel="1"/>
    <col min="7" max="7" width="13.6640625" style="102" hidden="1" customWidth="1" collapsed="1"/>
    <col min="8" max="8" width="11.88671875" style="102" hidden="1" customWidth="1"/>
    <col min="9" max="9" width="31.21875" style="103" hidden="1" customWidth="1"/>
    <col min="10" max="10" width="22.6640625" style="103" customWidth="1"/>
    <col min="11" max="11" width="9.33203125" style="103" hidden="1" customWidth="1" outlineLevel="1"/>
    <col min="12" max="12" width="16.6640625" style="102" customWidth="1" collapsed="1"/>
    <col min="13" max="13" width="12.109375" style="102" customWidth="1"/>
    <col min="14" max="14" width="12.6640625" style="102" customWidth="1"/>
    <col min="15" max="15" width="8.6640625" style="102" customWidth="1"/>
    <col min="16" max="20" width="12.6640625" style="102" customWidth="1"/>
    <col min="21" max="22" width="12.6640625" style="102" hidden="1" customWidth="1"/>
    <col min="23" max="26" width="12.6640625" style="102" hidden="1" customWidth="1" outlineLevel="1"/>
    <col min="27" max="27" width="9" style="102" hidden="1" customWidth="1" outlineLevel="1"/>
    <col min="28" max="28" width="13.109375" style="102" hidden="1" customWidth="1" outlineLevel="1"/>
    <col min="29" max="29" width="12.6640625" style="102" customWidth="1" collapsed="1"/>
    <col min="30" max="30" width="20.6640625" style="102" customWidth="1"/>
    <col min="31" max="31" width="13.88671875" style="102" customWidth="1"/>
    <col min="32" max="32" width="9" style="102" hidden="1" customWidth="1"/>
    <col min="33" max="33" width="10.5546875" style="102" hidden="1" customWidth="1"/>
    <col min="34" max="16384" width="9" style="102"/>
  </cols>
  <sheetData>
    <row r="1" spans="1:33" s="28" customFormat="1" ht="23.4">
      <c r="A1" s="24"/>
      <c r="B1" s="157" t="s">
        <v>88</v>
      </c>
      <c r="C1" s="157"/>
      <c r="D1" s="157"/>
      <c r="E1" s="157"/>
      <c r="F1" s="157"/>
      <c r="G1" s="157"/>
      <c r="H1" s="157"/>
      <c r="I1" s="157"/>
      <c r="J1" s="157"/>
      <c r="K1" s="158"/>
      <c r="L1" s="158"/>
      <c r="M1" s="158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6"/>
      <c r="Z1" s="27"/>
    </row>
    <row r="2" spans="1:33" s="39" customFormat="1">
      <c r="A2" s="29"/>
      <c r="B2" s="30"/>
      <c r="C2" s="31"/>
      <c r="D2" s="32"/>
      <c r="E2" s="31"/>
      <c r="F2" s="32"/>
      <c r="G2" s="30"/>
      <c r="H2" s="30"/>
      <c r="I2" s="33"/>
      <c r="J2" s="33"/>
      <c r="K2" s="33"/>
      <c r="L2" s="29"/>
      <c r="M2" s="34"/>
      <c r="N2" s="35" t="s">
        <v>89</v>
      </c>
      <c r="O2" s="35" t="s">
        <v>90</v>
      </c>
      <c r="P2" s="35" t="s">
        <v>91</v>
      </c>
      <c r="Q2" s="35" t="s">
        <v>92</v>
      </c>
      <c r="R2" s="35" t="s">
        <v>93</v>
      </c>
      <c r="S2" s="35" t="s">
        <v>94</v>
      </c>
      <c r="T2" s="35" t="s">
        <v>95</v>
      </c>
      <c r="U2" s="35" t="s">
        <v>96</v>
      </c>
      <c r="V2" s="35" t="s">
        <v>97</v>
      </c>
      <c r="W2" s="36" t="s">
        <v>98</v>
      </c>
      <c r="X2" s="35" t="s">
        <v>99</v>
      </c>
      <c r="Y2" s="35" t="s">
        <v>100</v>
      </c>
      <c r="Z2" s="35" t="s">
        <v>101</v>
      </c>
      <c r="AA2" s="37"/>
      <c r="AB2" s="38"/>
      <c r="AC2" s="29"/>
      <c r="AD2" s="29"/>
    </row>
    <row r="3" spans="1:33" s="39" customFormat="1" ht="48">
      <c r="A3" s="40" t="s">
        <v>102</v>
      </c>
      <c r="B3" s="41" t="s">
        <v>103</v>
      </c>
      <c r="C3" s="42" t="s">
        <v>104</v>
      </c>
      <c r="D3" s="43"/>
      <c r="E3" s="42" t="s">
        <v>105</v>
      </c>
      <c r="F3" s="43"/>
      <c r="G3" s="44" t="s">
        <v>106</v>
      </c>
      <c r="H3" s="44" t="s">
        <v>107</v>
      </c>
      <c r="I3" s="45" t="s">
        <v>108</v>
      </c>
      <c r="J3" s="40" t="s">
        <v>109</v>
      </c>
      <c r="K3" s="40" t="s">
        <v>110</v>
      </c>
      <c r="L3" s="45" t="s">
        <v>111</v>
      </c>
      <c r="M3" s="46" t="s">
        <v>112</v>
      </c>
      <c r="N3" s="46" t="s">
        <v>113</v>
      </c>
      <c r="O3" s="47" t="s">
        <v>114</v>
      </c>
      <c r="P3" s="46" t="s">
        <v>115</v>
      </c>
      <c r="Q3" s="48" t="s">
        <v>116</v>
      </c>
      <c r="R3" s="49" t="s">
        <v>117</v>
      </c>
      <c r="S3" s="46" t="s">
        <v>118</v>
      </c>
      <c r="T3" s="47" t="s">
        <v>119</v>
      </c>
      <c r="U3" s="47" t="s">
        <v>120</v>
      </c>
      <c r="V3" s="47" t="s">
        <v>121</v>
      </c>
      <c r="W3" s="40" t="s">
        <v>122</v>
      </c>
      <c r="X3" s="47" t="s">
        <v>123</v>
      </c>
      <c r="Y3" s="47" t="s">
        <v>124</v>
      </c>
      <c r="Z3" s="47" t="s">
        <v>125</v>
      </c>
      <c r="AA3" s="50" t="s">
        <v>126</v>
      </c>
      <c r="AB3" s="51"/>
      <c r="AC3" s="45" t="s">
        <v>127</v>
      </c>
      <c r="AD3" s="45" t="s">
        <v>128</v>
      </c>
    </row>
    <row r="4" spans="1:33" s="63" customFormat="1">
      <c r="A4" s="52"/>
      <c r="B4" s="53"/>
      <c r="C4" s="54"/>
      <c r="D4" s="55"/>
      <c r="E4" s="54"/>
      <c r="F4" s="55"/>
      <c r="G4" s="54"/>
      <c r="H4" s="54"/>
      <c r="I4" s="52"/>
      <c r="J4" s="56"/>
      <c r="K4" s="56"/>
      <c r="L4" s="57"/>
      <c r="M4" s="56"/>
      <c r="N4" s="57"/>
      <c r="O4" s="57"/>
      <c r="P4" s="58"/>
      <c r="Q4" s="58"/>
      <c r="R4" s="57"/>
      <c r="S4" s="57"/>
      <c r="T4" s="57"/>
      <c r="U4" s="57"/>
      <c r="V4" s="57"/>
      <c r="W4" s="59"/>
      <c r="X4" s="57"/>
      <c r="Y4" s="57"/>
      <c r="Z4" s="60"/>
      <c r="AA4" s="56"/>
      <c r="AB4" s="61"/>
      <c r="AC4" s="62" t="s">
        <v>129</v>
      </c>
      <c r="AD4" s="52"/>
      <c r="AE4" s="63" t="s">
        <v>84</v>
      </c>
    </row>
    <row r="5" spans="1:33" s="74" customFormat="1">
      <c r="A5" s="64"/>
      <c r="B5" s="65"/>
      <c r="C5" s="66"/>
      <c r="D5" s="66"/>
      <c r="E5" s="66"/>
      <c r="F5" s="66"/>
      <c r="G5" s="66"/>
      <c r="H5" s="66"/>
      <c r="I5" s="67"/>
      <c r="J5" s="67"/>
      <c r="K5" s="67"/>
      <c r="L5" s="68"/>
      <c r="M5" s="69"/>
      <c r="N5" s="70" t="s">
        <v>130</v>
      </c>
      <c r="O5" s="70" t="s">
        <v>130</v>
      </c>
      <c r="P5" s="70" t="s">
        <v>130</v>
      </c>
      <c r="Q5" s="70" t="s">
        <v>130</v>
      </c>
      <c r="R5" s="70" t="s">
        <v>130</v>
      </c>
      <c r="S5" s="70" t="s">
        <v>130</v>
      </c>
      <c r="T5" s="70" t="s">
        <v>130</v>
      </c>
      <c r="U5" s="70" t="s">
        <v>130</v>
      </c>
      <c r="V5" s="70" t="s">
        <v>130</v>
      </c>
      <c r="W5" s="71" t="s">
        <v>130</v>
      </c>
      <c r="X5" s="70" t="s">
        <v>130</v>
      </c>
      <c r="Y5" s="70" t="s">
        <v>130</v>
      </c>
      <c r="Z5" s="70" t="s">
        <v>130</v>
      </c>
      <c r="AA5" s="72"/>
      <c r="AB5" s="73"/>
      <c r="AC5" s="68"/>
      <c r="AD5" s="64"/>
    </row>
    <row r="6" spans="1:33" s="89" customFormat="1" ht="24">
      <c r="A6" s="75">
        <v>1</v>
      </c>
      <c r="B6" s="76" t="s">
        <v>134</v>
      </c>
      <c r="C6" s="77"/>
      <c r="D6" s="76"/>
      <c r="E6" s="78"/>
      <c r="F6" s="76"/>
      <c r="G6" s="76"/>
      <c r="H6" s="106" t="s">
        <v>135</v>
      </c>
      <c r="I6" s="105" t="s">
        <v>133</v>
      </c>
      <c r="J6" s="80">
        <f>様式2!A24</f>
        <v>0</v>
      </c>
      <c r="K6" s="81">
        <v>1</v>
      </c>
      <c r="L6" s="80">
        <f>様式2!$E$11</f>
        <v>0</v>
      </c>
      <c r="M6" s="107">
        <f>様式2!$A$11</f>
        <v>0</v>
      </c>
      <c r="N6" s="82">
        <f>様式2!M24</f>
        <v>0</v>
      </c>
      <c r="O6" s="82">
        <v>0</v>
      </c>
      <c r="P6" s="83">
        <f>N6-O6</f>
        <v>0</v>
      </c>
      <c r="Q6" s="82">
        <f>様式2!M24</f>
        <v>0</v>
      </c>
      <c r="R6" s="82" t="e">
        <f>IF(J6=$AF$9,VLOOKUP(J6,$AF$6:$AG$9,2,FALSE),VLOOKUP(J6,$AF$6:$AG$9,2,FALSE)*様式2!I24)</f>
        <v>#N/A</v>
      </c>
      <c r="S6" s="84" t="e">
        <f>MIN(Q6,R6)</f>
        <v>#N/A</v>
      </c>
      <c r="T6" s="82" t="e">
        <f>S6</f>
        <v>#N/A</v>
      </c>
      <c r="U6" s="85" t="e">
        <f>IF(OR(#REF!=1,#REF!=6,#REF!=7),MIN(P6,S6),IF(#REF!=2,MIN(P6,S6,T6),IF(#REF!=3,MIN(MIN(P6,S6)*3/4,T6),IF(#REF!=4,MIN(MIN(P6,S6)*K6,T6),IF(#REF!=5,MIN(MIN(P6,S6)*2/3,T6),"")))))</f>
        <v>#REF!</v>
      </c>
      <c r="V6" s="83" t="str">
        <f>IFERROR(ROUNDDOWN(IF(#REF!=1,U6*K6,IF(#REF!=2,U6*K6,IF(#REF!=3,U6*2/3,IF(#REF!=4,U6,IF(#REF!=5,U6*1/2,IF(#REF!=6,U6,IF(#REF!=7,MIN(T6,U6),""))))))),-3),"")</f>
        <v/>
      </c>
      <c r="W6" s="86"/>
      <c r="X6" s="82"/>
      <c r="Y6" s="84" t="str">
        <f>IFERROR(ROUNDDOWN(IF(#REF!=1,U6*K6,IF(#REF!=2,U6*K6,IF(#REF!=3,U6*2/3,IF(#REF!=4,U6,IF(#REF!=5,U6*1/2,""))))),-3),"")</f>
        <v/>
      </c>
      <c r="Z6" s="84" t="str">
        <f>IFERROR(X6-Y6,"")</f>
        <v/>
      </c>
      <c r="AA6" s="87"/>
      <c r="AB6" s="88"/>
      <c r="AC6" s="108">
        <f>様式2!$L$11</f>
        <v>0</v>
      </c>
      <c r="AD6" s="80" t="str">
        <f>様式2!E24&amp;様式2!G24</f>
        <v/>
      </c>
      <c r="AE6" s="89">
        <f>様式2!$E$15</f>
        <v>0</v>
      </c>
      <c r="AF6" s="6" t="s">
        <v>80</v>
      </c>
      <c r="AG6" s="89">
        <v>4320000</v>
      </c>
    </row>
    <row r="7" spans="1:33" s="89" customFormat="1" ht="24">
      <c r="A7" s="75">
        <v>2</v>
      </c>
      <c r="B7" s="76" t="s">
        <v>134</v>
      </c>
      <c r="C7" s="77"/>
      <c r="D7" s="76"/>
      <c r="E7" s="78"/>
      <c r="F7" s="76"/>
      <c r="G7" s="76"/>
      <c r="H7" s="106" t="s">
        <v>138</v>
      </c>
      <c r="I7" s="105" t="s">
        <v>133</v>
      </c>
      <c r="J7" s="80">
        <f>様式2!A25</f>
        <v>0</v>
      </c>
      <c r="K7" s="81">
        <v>2</v>
      </c>
      <c r="L7" s="80">
        <f>様式2!$E$11</f>
        <v>0</v>
      </c>
      <c r="M7" s="107">
        <f>様式2!$A$11</f>
        <v>0</v>
      </c>
      <c r="N7" s="82">
        <f>様式2!M25</f>
        <v>0</v>
      </c>
      <c r="O7" s="82">
        <v>0</v>
      </c>
      <c r="P7" s="83">
        <f t="shared" ref="P7:P15" si="0">N7-O7</f>
        <v>0</v>
      </c>
      <c r="Q7" s="82">
        <f>様式2!M25</f>
        <v>0</v>
      </c>
      <c r="R7" s="82" t="e">
        <f>IF(J7=$AF$9,VLOOKUP(J7,$AF$6:$AG$9,2,FALSE),VLOOKUP(J7,$AF$6:$AG$9,2,FALSE)*様式2!I25)</f>
        <v>#N/A</v>
      </c>
      <c r="S7" s="84" t="e">
        <f t="shared" ref="S7:S15" si="1">MIN(Q7,R7)</f>
        <v>#N/A</v>
      </c>
      <c r="T7" s="82" t="e">
        <f t="shared" ref="T7:T15" si="2">S7</f>
        <v>#N/A</v>
      </c>
      <c r="U7" s="85" t="e">
        <f>IF(OR(#REF!=1,#REF!=6,#REF!=7),MIN(P7,S7),IF(#REF!=2,MIN(P7,S7,T7),IF(#REF!=3,MIN(MIN(P7,S7)*3/4,T7),IF(#REF!=4,MIN(MIN(P7,S7)*K7,T7),IF(#REF!=5,MIN(MIN(P7,S7)*2/3,T7),"")))))</f>
        <v>#REF!</v>
      </c>
      <c r="V7" s="83" t="str">
        <f>IFERROR(ROUNDDOWN(IF(#REF!=1,U7*K7,IF(#REF!=2,U7*K7,IF(#REF!=3,U7*2/3,IF(#REF!=4,U7,IF(#REF!=5,U7*1/2,IF(#REF!=6,U7,IF(#REF!=7,MIN(T7,U7),""))))))),-3),"")</f>
        <v/>
      </c>
      <c r="W7" s="86"/>
      <c r="X7" s="82"/>
      <c r="Y7" s="84" t="str">
        <f>IFERROR(ROUNDDOWN(IF(#REF!=1,U7*K7,IF(#REF!=2,U7*K7,IF(#REF!=3,U7*2/3,IF(#REF!=4,U7,IF(#REF!=5,U7*1/2,""))))),-3),"")</f>
        <v/>
      </c>
      <c r="Z7" s="84" t="str">
        <f t="shared" ref="Z7:Z15" si="3">IFERROR(X7-Y7,"")</f>
        <v/>
      </c>
      <c r="AA7" s="87"/>
      <c r="AB7" s="88"/>
      <c r="AC7" s="108">
        <f>様式2!$L$11</f>
        <v>0</v>
      </c>
      <c r="AD7" s="80" t="str">
        <f>様式2!E25&amp;様式2!G25</f>
        <v/>
      </c>
      <c r="AE7" s="89">
        <f>様式2!$E$15</f>
        <v>0</v>
      </c>
      <c r="AF7" s="6" t="s">
        <v>82</v>
      </c>
      <c r="AG7" s="89">
        <v>9350000</v>
      </c>
    </row>
    <row r="8" spans="1:33" s="89" customFormat="1" ht="24">
      <c r="A8" s="75">
        <v>3</v>
      </c>
      <c r="B8" s="76" t="s">
        <v>134</v>
      </c>
      <c r="C8" s="77"/>
      <c r="D8" s="76"/>
      <c r="E8" s="78"/>
      <c r="F8" s="76"/>
      <c r="G8" s="76"/>
      <c r="H8" s="106" t="s">
        <v>139</v>
      </c>
      <c r="I8" s="105" t="s">
        <v>133</v>
      </c>
      <c r="J8" s="80">
        <f>様式2!A26</f>
        <v>0</v>
      </c>
      <c r="K8" s="81">
        <v>3</v>
      </c>
      <c r="L8" s="80">
        <f>様式2!$E$11</f>
        <v>0</v>
      </c>
      <c r="M8" s="107">
        <f>様式2!$A$11</f>
        <v>0</v>
      </c>
      <c r="N8" s="82">
        <f>様式2!M26</f>
        <v>0</v>
      </c>
      <c r="O8" s="82">
        <v>0</v>
      </c>
      <c r="P8" s="83">
        <f t="shared" si="0"/>
        <v>0</v>
      </c>
      <c r="Q8" s="82">
        <f>様式2!M26</f>
        <v>0</v>
      </c>
      <c r="R8" s="82" t="e">
        <f>IF(J8=$AF$9,VLOOKUP(J8,$AF$6:$AG$9,2,FALSE),VLOOKUP(J8,$AF$6:$AG$9,2,FALSE)*様式2!I26)</f>
        <v>#N/A</v>
      </c>
      <c r="S8" s="84" t="e">
        <f t="shared" si="1"/>
        <v>#N/A</v>
      </c>
      <c r="T8" s="82" t="e">
        <f t="shared" si="2"/>
        <v>#N/A</v>
      </c>
      <c r="U8" s="85" t="e">
        <f>IF(OR(#REF!=1,#REF!=6,#REF!=7),MIN(P8,S8),IF(#REF!=2,MIN(P8,S8,T8),IF(#REF!=3,MIN(MIN(P8,S8)*3/4,T8),IF(#REF!=4,MIN(MIN(P8,S8)*K8,T8),IF(#REF!=5,MIN(MIN(P8,S8)*2/3,T8),"")))))</f>
        <v>#REF!</v>
      </c>
      <c r="V8" s="83" t="str">
        <f>IFERROR(ROUNDDOWN(IF(#REF!=1,U8*K8,IF(#REF!=2,U8*K8,IF(#REF!=3,U8*2/3,IF(#REF!=4,U8,IF(#REF!=5,U8*1/2,IF(#REF!=6,U8,IF(#REF!=7,MIN(T8,U8),""))))))),-3),"")</f>
        <v/>
      </c>
      <c r="W8" s="86"/>
      <c r="X8" s="82"/>
      <c r="Y8" s="84" t="str">
        <f>IFERROR(ROUNDDOWN(IF(#REF!=1,U8*K8,IF(#REF!=2,U8*K8,IF(#REF!=3,U8*2/3,IF(#REF!=4,U8,IF(#REF!=5,U8*1/2,""))))),-3),"")</f>
        <v/>
      </c>
      <c r="Z8" s="84" t="str">
        <f t="shared" si="3"/>
        <v/>
      </c>
      <c r="AA8" s="87"/>
      <c r="AB8" s="88"/>
      <c r="AC8" s="108">
        <f>様式2!$L$11</f>
        <v>0</v>
      </c>
      <c r="AD8" s="80" t="str">
        <f>様式2!E26&amp;様式2!G26</f>
        <v/>
      </c>
      <c r="AE8" s="89">
        <f>様式2!$E$15</f>
        <v>0</v>
      </c>
      <c r="AF8" s="6" t="s">
        <v>81</v>
      </c>
      <c r="AG8" s="89">
        <v>51400</v>
      </c>
    </row>
    <row r="9" spans="1:33" s="89" customFormat="1" ht="24">
      <c r="A9" s="75">
        <v>4</v>
      </c>
      <c r="B9" s="76" t="s">
        <v>134</v>
      </c>
      <c r="C9" s="77"/>
      <c r="D9" s="76"/>
      <c r="E9" s="78"/>
      <c r="F9" s="76"/>
      <c r="G9" s="76"/>
      <c r="H9" s="106" t="s">
        <v>140</v>
      </c>
      <c r="I9" s="105" t="s">
        <v>133</v>
      </c>
      <c r="J9" s="80">
        <f>様式2!A27</f>
        <v>0</v>
      </c>
      <c r="K9" s="81">
        <v>4</v>
      </c>
      <c r="L9" s="80">
        <f>様式2!$E$11</f>
        <v>0</v>
      </c>
      <c r="M9" s="107">
        <f>様式2!$A$11</f>
        <v>0</v>
      </c>
      <c r="N9" s="82">
        <f>様式2!M27</f>
        <v>0</v>
      </c>
      <c r="O9" s="82">
        <v>0</v>
      </c>
      <c r="P9" s="83">
        <f t="shared" si="0"/>
        <v>0</v>
      </c>
      <c r="Q9" s="82">
        <f>様式2!M27</f>
        <v>0</v>
      </c>
      <c r="R9" s="82" t="e">
        <f>IF(J9=$AF$9,VLOOKUP(J9,$AF$6:$AG$9,2,FALSE),VLOOKUP(J9,$AF$6:$AG$9,2,FALSE)*様式2!I27)</f>
        <v>#N/A</v>
      </c>
      <c r="S9" s="84" t="e">
        <f t="shared" si="1"/>
        <v>#N/A</v>
      </c>
      <c r="T9" s="82" t="e">
        <f t="shared" si="2"/>
        <v>#N/A</v>
      </c>
      <c r="U9" s="85" t="e">
        <f>IF(OR(#REF!=1,#REF!=6,#REF!=7),MIN(P9,S9),IF(#REF!=2,MIN(P9,S9,T9),IF(#REF!=3,MIN(MIN(P9,S9)*3/4,T9),IF(#REF!=4,MIN(MIN(P9,S9)*K9,T9),IF(#REF!=5,MIN(MIN(P9,S9)*2/3,T9),"")))))</f>
        <v>#REF!</v>
      </c>
      <c r="V9" s="83" t="str">
        <f>IFERROR(ROUNDDOWN(IF(#REF!=1,U9*K9,IF(#REF!=2,U9*K9,IF(#REF!=3,U9*2/3,IF(#REF!=4,U9,IF(#REF!=5,U9*1/2,IF(#REF!=6,U9,IF(#REF!=7,MIN(T9,U9),""))))))),-3),"")</f>
        <v/>
      </c>
      <c r="W9" s="86"/>
      <c r="X9" s="82"/>
      <c r="Y9" s="84" t="str">
        <f>IFERROR(ROUNDDOWN(IF(#REF!=1,U9*K9,IF(#REF!=2,U9*K9,IF(#REF!=3,U9*2/3,IF(#REF!=4,U9,IF(#REF!=5,U9*1/2,""))))),-3),"")</f>
        <v/>
      </c>
      <c r="Z9" s="84" t="str">
        <f t="shared" si="3"/>
        <v/>
      </c>
      <c r="AA9" s="87"/>
      <c r="AB9" s="88"/>
      <c r="AC9" s="108">
        <f>様式2!$L$11</f>
        <v>0</v>
      </c>
      <c r="AD9" s="80" t="str">
        <f>様式2!E27&amp;様式2!G27</f>
        <v/>
      </c>
      <c r="AE9" s="89">
        <f>様式2!$E$15</f>
        <v>0</v>
      </c>
      <c r="AF9" s="6" t="s">
        <v>83</v>
      </c>
      <c r="AG9" s="89">
        <v>905000</v>
      </c>
    </row>
    <row r="10" spans="1:33" s="89" customFormat="1" ht="24">
      <c r="A10" s="75">
        <v>5</v>
      </c>
      <c r="B10" s="76" t="s">
        <v>134</v>
      </c>
      <c r="C10" s="77"/>
      <c r="D10" s="76"/>
      <c r="E10" s="78"/>
      <c r="F10" s="76"/>
      <c r="G10" s="76"/>
      <c r="H10" s="106" t="s">
        <v>141</v>
      </c>
      <c r="I10" s="105" t="s">
        <v>133</v>
      </c>
      <c r="J10" s="80">
        <f>様式2!A28</f>
        <v>0</v>
      </c>
      <c r="K10" s="81">
        <v>5</v>
      </c>
      <c r="L10" s="80">
        <f>様式2!$E$11</f>
        <v>0</v>
      </c>
      <c r="M10" s="107">
        <f>様式2!$A$11</f>
        <v>0</v>
      </c>
      <c r="N10" s="82">
        <f>様式2!M28</f>
        <v>0</v>
      </c>
      <c r="O10" s="82">
        <v>0</v>
      </c>
      <c r="P10" s="83">
        <f t="shared" si="0"/>
        <v>0</v>
      </c>
      <c r="Q10" s="82">
        <f>様式2!M28</f>
        <v>0</v>
      </c>
      <c r="R10" s="82" t="e">
        <f>IF(J10=$AF$9,VLOOKUP(J10,$AF$6:$AG$9,2,FALSE),VLOOKUP(J10,$AF$6:$AG$9,2,FALSE)*様式2!I28)</f>
        <v>#N/A</v>
      </c>
      <c r="S10" s="84" t="e">
        <f t="shared" si="1"/>
        <v>#N/A</v>
      </c>
      <c r="T10" s="82" t="e">
        <f t="shared" si="2"/>
        <v>#N/A</v>
      </c>
      <c r="U10" s="85" t="e">
        <f>IF(OR(#REF!=1,#REF!=6,#REF!=7),MIN(P10,S10),IF(#REF!=2,MIN(P10,S10,T10),IF(#REF!=3,MIN(MIN(P10,S10)*3/4,T10),IF(#REF!=4,MIN(MIN(P10,S10)*K10,T10),IF(#REF!=5,MIN(MIN(P10,S10)*2/3,T10),"")))))</f>
        <v>#REF!</v>
      </c>
      <c r="V10" s="83" t="str">
        <f>IFERROR(ROUNDDOWN(IF(#REF!=1,U10*K10,IF(#REF!=2,U10*K10,IF(#REF!=3,U10*2/3,IF(#REF!=4,U10,IF(#REF!=5,U10*1/2,IF(#REF!=6,U10,IF(#REF!=7,MIN(T10,U10),""))))))),-3),"")</f>
        <v/>
      </c>
      <c r="W10" s="86"/>
      <c r="X10" s="82"/>
      <c r="Y10" s="84" t="str">
        <f>IFERROR(ROUNDDOWN(IF(#REF!=1,U10*K10,IF(#REF!=2,U10*K10,IF(#REF!=3,U10*2/3,IF(#REF!=4,U10,IF(#REF!=5,U10*1/2,""))))),-3),"")</f>
        <v/>
      </c>
      <c r="Z10" s="84" t="str">
        <f t="shared" si="3"/>
        <v/>
      </c>
      <c r="AA10" s="87"/>
      <c r="AB10" s="88"/>
      <c r="AC10" s="108">
        <f>様式2!$L$11</f>
        <v>0</v>
      </c>
      <c r="AD10" s="80" t="str">
        <f>様式2!E28&amp;様式2!G28</f>
        <v/>
      </c>
      <c r="AE10" s="89">
        <f>様式2!$E$15</f>
        <v>0</v>
      </c>
    </row>
    <row r="11" spans="1:33" s="89" customFormat="1" ht="24">
      <c r="A11" s="75">
        <v>6</v>
      </c>
      <c r="B11" s="76" t="s">
        <v>134</v>
      </c>
      <c r="C11" s="77"/>
      <c r="D11" s="76"/>
      <c r="E11" s="78"/>
      <c r="F11" s="76"/>
      <c r="G11" s="76"/>
      <c r="H11" s="106" t="s">
        <v>142</v>
      </c>
      <c r="I11" s="105" t="s">
        <v>133</v>
      </c>
      <c r="J11" s="80">
        <f>様式2!A29</f>
        <v>0</v>
      </c>
      <c r="K11" s="81">
        <v>6</v>
      </c>
      <c r="L11" s="80">
        <f>様式2!$E$11</f>
        <v>0</v>
      </c>
      <c r="M11" s="107">
        <f>様式2!$A$11</f>
        <v>0</v>
      </c>
      <c r="N11" s="82">
        <f>様式2!M29</f>
        <v>0</v>
      </c>
      <c r="O11" s="82">
        <v>0</v>
      </c>
      <c r="P11" s="83">
        <f t="shared" si="0"/>
        <v>0</v>
      </c>
      <c r="Q11" s="82">
        <f>様式2!M29</f>
        <v>0</v>
      </c>
      <c r="R11" s="82" t="e">
        <f>IF(J11=$AF$9,VLOOKUP(J11,$AF$6:$AG$9,2,FALSE),VLOOKUP(J11,$AF$6:$AG$9,2,FALSE)*様式2!I29)</f>
        <v>#N/A</v>
      </c>
      <c r="S11" s="84" t="e">
        <f t="shared" si="1"/>
        <v>#N/A</v>
      </c>
      <c r="T11" s="82" t="e">
        <f t="shared" si="2"/>
        <v>#N/A</v>
      </c>
      <c r="U11" s="85" t="e">
        <f>IF(OR(#REF!=1,#REF!=6,#REF!=7),MIN(P11,S11),IF(#REF!=2,MIN(P11,S11,T11),IF(#REF!=3,MIN(MIN(P11,S11)*3/4,T11),IF(#REF!=4,MIN(MIN(P11,S11)*K11,T11),IF(#REF!=5,MIN(MIN(P11,S11)*2/3,T11),"")))))</f>
        <v>#REF!</v>
      </c>
      <c r="V11" s="83" t="str">
        <f>IFERROR(ROUNDDOWN(IF(#REF!=1,U11*K11,IF(#REF!=2,U11*K11,IF(#REF!=3,U11*2/3,IF(#REF!=4,U11,IF(#REF!=5,U11*1/2,IF(#REF!=6,U11,IF(#REF!=7,MIN(T11,U11),""))))))),-3),"")</f>
        <v/>
      </c>
      <c r="W11" s="86"/>
      <c r="X11" s="82"/>
      <c r="Y11" s="84" t="str">
        <f>IFERROR(ROUNDDOWN(IF(#REF!=1,U11*K11,IF(#REF!=2,U11*K11,IF(#REF!=3,U11*2/3,IF(#REF!=4,U11,IF(#REF!=5,U11*1/2,""))))),-3),"")</f>
        <v/>
      </c>
      <c r="Z11" s="84" t="str">
        <f t="shared" si="3"/>
        <v/>
      </c>
      <c r="AA11" s="87"/>
      <c r="AB11" s="88"/>
      <c r="AC11" s="108">
        <f>様式2!$L$11</f>
        <v>0</v>
      </c>
      <c r="AD11" s="80" t="str">
        <f>様式2!E29&amp;様式2!G29</f>
        <v/>
      </c>
      <c r="AE11" s="89">
        <f>様式2!$E$15</f>
        <v>0</v>
      </c>
    </row>
    <row r="12" spans="1:33" s="89" customFormat="1" ht="24">
      <c r="A12" s="75">
        <v>7</v>
      </c>
      <c r="B12" s="76" t="s">
        <v>134</v>
      </c>
      <c r="C12" s="77"/>
      <c r="D12" s="76"/>
      <c r="E12" s="78"/>
      <c r="F12" s="76"/>
      <c r="G12" s="76"/>
      <c r="H12" s="106" t="s">
        <v>143</v>
      </c>
      <c r="I12" s="105" t="s">
        <v>133</v>
      </c>
      <c r="J12" s="80">
        <f>様式2!A30</f>
        <v>0</v>
      </c>
      <c r="K12" s="81">
        <v>7</v>
      </c>
      <c r="L12" s="80">
        <f>様式2!$E$11</f>
        <v>0</v>
      </c>
      <c r="M12" s="107">
        <f>様式2!$A$11</f>
        <v>0</v>
      </c>
      <c r="N12" s="82">
        <f>様式2!M30</f>
        <v>0</v>
      </c>
      <c r="O12" s="82">
        <v>0</v>
      </c>
      <c r="P12" s="83">
        <f t="shared" si="0"/>
        <v>0</v>
      </c>
      <c r="Q12" s="82">
        <f>様式2!M30</f>
        <v>0</v>
      </c>
      <c r="R12" s="82" t="e">
        <f>IF(J12=$AF$9,VLOOKUP(J12,$AF$6:$AG$9,2,FALSE),VLOOKUP(J12,$AF$6:$AG$9,2,FALSE)*様式2!I30)</f>
        <v>#N/A</v>
      </c>
      <c r="S12" s="84" t="e">
        <f t="shared" si="1"/>
        <v>#N/A</v>
      </c>
      <c r="T12" s="82" t="e">
        <f t="shared" si="2"/>
        <v>#N/A</v>
      </c>
      <c r="U12" s="85" t="e">
        <f>IF(OR(#REF!=1,#REF!=6,#REF!=7),MIN(P12,S12),IF(#REF!=2,MIN(P12,S12,T12),IF(#REF!=3,MIN(MIN(P12,S12)*3/4,T12),IF(#REF!=4,MIN(MIN(P12,S12)*K12,T12),IF(#REF!=5,MIN(MIN(P12,S12)*2/3,T12),"")))))</f>
        <v>#REF!</v>
      </c>
      <c r="V12" s="83" t="str">
        <f>IFERROR(ROUNDDOWN(IF(#REF!=1,U12*K12,IF(#REF!=2,U12*K12,IF(#REF!=3,U12*2/3,IF(#REF!=4,U12,IF(#REF!=5,U12*1/2,IF(#REF!=6,U12,IF(#REF!=7,MIN(T12,U12),""))))))),-3),"")</f>
        <v/>
      </c>
      <c r="W12" s="86"/>
      <c r="X12" s="82"/>
      <c r="Y12" s="84" t="str">
        <f>IFERROR(ROUNDDOWN(IF(#REF!=1,U12*K12,IF(#REF!=2,U12*K12,IF(#REF!=3,U12*2/3,IF(#REF!=4,U12,IF(#REF!=5,U12*1/2,""))))),-3),"")</f>
        <v/>
      </c>
      <c r="Z12" s="84" t="str">
        <f t="shared" si="3"/>
        <v/>
      </c>
      <c r="AA12" s="87"/>
      <c r="AB12" s="88"/>
      <c r="AC12" s="108">
        <f>様式2!$L$11</f>
        <v>0</v>
      </c>
      <c r="AD12" s="80" t="str">
        <f>様式2!E30&amp;様式2!G30</f>
        <v/>
      </c>
      <c r="AE12" s="89">
        <f>様式2!$E$15</f>
        <v>0</v>
      </c>
    </row>
    <row r="13" spans="1:33" s="89" customFormat="1" ht="24">
      <c r="A13" s="75">
        <v>8</v>
      </c>
      <c r="B13" s="76" t="s">
        <v>134</v>
      </c>
      <c r="C13" s="77"/>
      <c r="D13" s="76"/>
      <c r="E13" s="78"/>
      <c r="F13" s="76"/>
      <c r="G13" s="76"/>
      <c r="H13" s="106" t="s">
        <v>144</v>
      </c>
      <c r="I13" s="105" t="s">
        <v>133</v>
      </c>
      <c r="J13" s="80">
        <f>様式2!A31</f>
        <v>0</v>
      </c>
      <c r="K13" s="81">
        <v>8</v>
      </c>
      <c r="L13" s="80">
        <f>様式2!$E$11</f>
        <v>0</v>
      </c>
      <c r="M13" s="107">
        <f>様式2!$A$11</f>
        <v>0</v>
      </c>
      <c r="N13" s="82">
        <f>様式2!M31</f>
        <v>0</v>
      </c>
      <c r="O13" s="82">
        <v>0</v>
      </c>
      <c r="P13" s="83">
        <f t="shared" si="0"/>
        <v>0</v>
      </c>
      <c r="Q13" s="82">
        <f>様式2!M31</f>
        <v>0</v>
      </c>
      <c r="R13" s="82" t="e">
        <f>IF(J13=$AF$9,VLOOKUP(J13,$AF$6:$AG$9,2,FALSE),VLOOKUP(J13,$AF$6:$AG$9,2,FALSE)*様式2!I31)</f>
        <v>#N/A</v>
      </c>
      <c r="S13" s="84" t="e">
        <f t="shared" si="1"/>
        <v>#N/A</v>
      </c>
      <c r="T13" s="82" t="e">
        <f t="shared" si="2"/>
        <v>#N/A</v>
      </c>
      <c r="U13" s="85" t="e">
        <f>IF(OR(#REF!=1,#REF!=6,#REF!=7),MIN(P13,S13),IF(#REF!=2,MIN(P13,S13,T13),IF(#REF!=3,MIN(MIN(P13,S13)*3/4,T13),IF(#REF!=4,MIN(MIN(P13,S13)*K13,T13),IF(#REF!=5,MIN(MIN(P13,S13)*2/3,T13),"")))))</f>
        <v>#REF!</v>
      </c>
      <c r="V13" s="83" t="str">
        <f>IFERROR(ROUNDDOWN(IF(#REF!=1,U13*K13,IF(#REF!=2,U13*K13,IF(#REF!=3,U13*2/3,IF(#REF!=4,U13,IF(#REF!=5,U13*1/2,IF(#REF!=6,U13,IF(#REF!=7,MIN(T13,U13),""))))))),-3),"")</f>
        <v/>
      </c>
      <c r="W13" s="86"/>
      <c r="X13" s="82"/>
      <c r="Y13" s="84" t="str">
        <f>IFERROR(ROUNDDOWN(IF(#REF!=1,U13*K13,IF(#REF!=2,U13*K13,IF(#REF!=3,U13*2/3,IF(#REF!=4,U13,IF(#REF!=5,U13*1/2,""))))),-3),"")</f>
        <v/>
      </c>
      <c r="Z13" s="84" t="str">
        <f t="shared" si="3"/>
        <v/>
      </c>
      <c r="AA13" s="87"/>
      <c r="AB13" s="88"/>
      <c r="AC13" s="108">
        <f>様式2!$L$11</f>
        <v>0</v>
      </c>
      <c r="AD13" s="80" t="str">
        <f>様式2!E31&amp;様式2!G31</f>
        <v/>
      </c>
      <c r="AE13" s="89">
        <f>様式2!$E$15</f>
        <v>0</v>
      </c>
    </row>
    <row r="14" spans="1:33" s="89" customFormat="1" ht="24">
      <c r="A14" s="75">
        <v>9</v>
      </c>
      <c r="B14" s="76" t="s">
        <v>134</v>
      </c>
      <c r="C14" s="77"/>
      <c r="D14" s="76"/>
      <c r="E14" s="78"/>
      <c r="F14" s="76"/>
      <c r="G14" s="76"/>
      <c r="H14" s="106" t="s">
        <v>145</v>
      </c>
      <c r="I14" s="105" t="s">
        <v>133</v>
      </c>
      <c r="J14" s="80">
        <f>様式2!A32</f>
        <v>0</v>
      </c>
      <c r="K14" s="81">
        <v>9</v>
      </c>
      <c r="L14" s="80">
        <f>様式2!$E$11</f>
        <v>0</v>
      </c>
      <c r="M14" s="107">
        <f>様式2!$A$11</f>
        <v>0</v>
      </c>
      <c r="N14" s="82">
        <f>様式2!M32</f>
        <v>0</v>
      </c>
      <c r="O14" s="82">
        <v>0</v>
      </c>
      <c r="P14" s="83">
        <f t="shared" si="0"/>
        <v>0</v>
      </c>
      <c r="Q14" s="82">
        <f>様式2!M32</f>
        <v>0</v>
      </c>
      <c r="R14" s="82" t="e">
        <f>IF(J14=$AF$9,VLOOKUP(J14,$AF$6:$AG$9,2,FALSE),VLOOKUP(J14,$AF$6:$AG$9,2,FALSE)*様式2!I32)</f>
        <v>#N/A</v>
      </c>
      <c r="S14" s="84" t="e">
        <f t="shared" si="1"/>
        <v>#N/A</v>
      </c>
      <c r="T14" s="82" t="e">
        <f t="shared" si="2"/>
        <v>#N/A</v>
      </c>
      <c r="U14" s="85" t="e">
        <f>IF(OR(#REF!=1,#REF!=6,#REF!=7),MIN(P14,S14),IF(#REF!=2,MIN(P14,S14,T14),IF(#REF!=3,MIN(MIN(P14,S14)*3/4,T14),IF(#REF!=4,MIN(MIN(P14,S14)*K14,T14),IF(#REF!=5,MIN(MIN(P14,S14)*2/3,T14),"")))))</f>
        <v>#REF!</v>
      </c>
      <c r="V14" s="83" t="str">
        <f>IFERROR(ROUNDDOWN(IF(#REF!=1,U14*K14,IF(#REF!=2,U14*K14,IF(#REF!=3,U14*2/3,IF(#REF!=4,U14,IF(#REF!=5,U14*1/2,IF(#REF!=6,U14,IF(#REF!=7,MIN(T14,U14),""))))))),-3),"")</f>
        <v/>
      </c>
      <c r="W14" s="86"/>
      <c r="X14" s="82"/>
      <c r="Y14" s="84" t="str">
        <f>IFERROR(ROUNDDOWN(IF(#REF!=1,U14*K14,IF(#REF!=2,U14*K14,IF(#REF!=3,U14*2/3,IF(#REF!=4,U14,IF(#REF!=5,U14*1/2,""))))),-3),"")</f>
        <v/>
      </c>
      <c r="Z14" s="84" t="str">
        <f t="shared" si="3"/>
        <v/>
      </c>
      <c r="AA14" s="87"/>
      <c r="AB14" s="88"/>
      <c r="AC14" s="108">
        <f>様式2!$L$11</f>
        <v>0</v>
      </c>
      <c r="AD14" s="80" t="str">
        <f>様式2!E32&amp;様式2!G32</f>
        <v/>
      </c>
      <c r="AE14" s="89">
        <f>様式2!$E$15</f>
        <v>0</v>
      </c>
    </row>
    <row r="15" spans="1:33" s="89" customFormat="1" ht="12" customHeight="1">
      <c r="A15" s="75">
        <v>10</v>
      </c>
      <c r="B15" s="76" t="s">
        <v>134</v>
      </c>
      <c r="C15" s="77"/>
      <c r="D15" s="76"/>
      <c r="E15" s="78"/>
      <c r="F15" s="76"/>
      <c r="G15" s="76"/>
      <c r="H15" s="106" t="s">
        <v>146</v>
      </c>
      <c r="I15" s="105" t="s">
        <v>133</v>
      </c>
      <c r="J15" s="80">
        <f>様式2!A33</f>
        <v>0</v>
      </c>
      <c r="K15" s="81">
        <v>10</v>
      </c>
      <c r="L15" s="80">
        <f>様式2!$E$11</f>
        <v>0</v>
      </c>
      <c r="M15" s="107">
        <f>様式2!$A$11</f>
        <v>0</v>
      </c>
      <c r="N15" s="82">
        <f>様式2!M33</f>
        <v>0</v>
      </c>
      <c r="O15" s="82">
        <v>0</v>
      </c>
      <c r="P15" s="83">
        <f t="shared" si="0"/>
        <v>0</v>
      </c>
      <c r="Q15" s="82">
        <f>様式2!M33</f>
        <v>0</v>
      </c>
      <c r="R15" s="82" t="e">
        <f>IF(J15=$AF$9,VLOOKUP(J15,$AF$6:$AG$9,2,FALSE),VLOOKUP(J15,$AF$6:$AG$9,2,FALSE)*様式2!I33)</f>
        <v>#N/A</v>
      </c>
      <c r="S15" s="84" t="e">
        <f t="shared" si="1"/>
        <v>#N/A</v>
      </c>
      <c r="T15" s="82" t="e">
        <f t="shared" si="2"/>
        <v>#N/A</v>
      </c>
      <c r="U15" s="85" t="e">
        <f>IF(OR(#REF!=1,#REF!=6,#REF!=7),MIN(P15,S15),IF(#REF!=2,MIN(P15,S15,T15),IF(#REF!=3,MIN(MIN(P15,S15)*3/4,T15),IF(#REF!=4,MIN(MIN(P15,S15)*K15,T15),IF(#REF!=5,MIN(MIN(P15,S15)*2/3,T15),"")))))</f>
        <v>#REF!</v>
      </c>
      <c r="V15" s="83" t="str">
        <f>IFERROR(ROUNDDOWN(IF(#REF!=1,U15*K15,IF(#REF!=2,U15*K15,IF(#REF!=3,U15*2/3,IF(#REF!=4,U15,IF(#REF!=5,U15*1/2,IF(#REF!=6,U15,IF(#REF!=7,MIN(T15,U15),""))))))),-3),"")</f>
        <v/>
      </c>
      <c r="W15" s="86"/>
      <c r="X15" s="82"/>
      <c r="Y15" s="84" t="str">
        <f>IFERROR(ROUNDDOWN(IF(#REF!=1,U15*K15,IF(#REF!=2,U15*K15,IF(#REF!=3,U15*2/3,IF(#REF!=4,U15,IF(#REF!=5,U15*1/2,""))))),-3),"")</f>
        <v/>
      </c>
      <c r="Z15" s="84" t="str">
        <f t="shared" si="3"/>
        <v/>
      </c>
      <c r="AA15" s="87"/>
      <c r="AB15" s="88"/>
      <c r="AC15" s="108">
        <f>様式2!$L$11</f>
        <v>0</v>
      </c>
      <c r="AD15" s="80" t="str">
        <f>様式2!E33&amp;様式2!G33</f>
        <v/>
      </c>
      <c r="AE15" s="89">
        <f>様式2!$E$15</f>
        <v>0</v>
      </c>
    </row>
    <row r="16" spans="1:33" s="89" customFormat="1" hidden="1">
      <c r="A16" s="75">
        <v>11</v>
      </c>
      <c r="B16" s="90"/>
      <c r="C16" s="97"/>
      <c r="D16" s="90"/>
      <c r="E16" s="91"/>
      <c r="F16" s="90"/>
      <c r="G16" s="90"/>
      <c r="H16" s="76"/>
      <c r="I16" s="79" t="s">
        <v>147</v>
      </c>
      <c r="J16" s="80"/>
      <c r="K16" s="81">
        <v>1</v>
      </c>
      <c r="L16" s="80">
        <f>様式2!$E$11</f>
        <v>0</v>
      </c>
      <c r="M16" s="107">
        <f>様式2!$A$11</f>
        <v>0</v>
      </c>
      <c r="N16" s="93"/>
      <c r="O16" s="93"/>
      <c r="P16" s="83">
        <f t="shared" ref="P16:P29" si="4">N16-O16</f>
        <v>0</v>
      </c>
      <c r="Q16" s="93"/>
      <c r="R16" s="93"/>
      <c r="S16" s="84">
        <f t="shared" ref="S16:S29" si="5">MIN(Q16,R16)</f>
        <v>0</v>
      </c>
      <c r="T16" s="93"/>
      <c r="U16" s="85" t="e">
        <f>IF(OR(#REF!=1,#REF!=6,#REF!=7),MIN(P16,S16),IF(#REF!=2,MIN(P16,S16,T16),IF(#REF!=3,MIN(MIN(P16,S16)*3/4,T16),IF(#REF!=4,MIN(MIN(P16,S16)*K16,T16),IF(#REF!=5,MIN(MIN(P16,S16)*2/3,T16),"")))))</f>
        <v>#REF!</v>
      </c>
      <c r="V16" s="83" t="str">
        <f>IFERROR(ROUNDDOWN(IF(#REF!=1,U16*K16,IF(#REF!=2,U16*K16,IF(#REF!=3,U16*2/3,IF(#REF!=4,U16,IF(#REF!=5,U16*1/2,IF(#REF!=6,U16,IF(#REF!=7,MIN(T16,U16),""))))))),-3),"")</f>
        <v/>
      </c>
      <c r="W16" s="94"/>
      <c r="X16" s="93"/>
      <c r="Y16" s="84" t="str">
        <f>IFERROR(ROUNDDOWN(IF(#REF!=1,U16*K16,IF(#REF!=2,U16*K16,IF(#REF!=3,U16*2/3,IF(#REF!=4,U16,IF(#REF!=5,U16*1/2,""))))),-3),"")</f>
        <v/>
      </c>
      <c r="Z16" s="84" t="str">
        <f t="shared" ref="Z16:Z29" si="6">IFERROR(X16-Y16,"")</f>
        <v/>
      </c>
      <c r="AA16" s="95"/>
      <c r="AB16" s="96"/>
      <c r="AC16" s="95"/>
      <c r="AD16" s="80" t="str">
        <f>様式2!E34&amp;様式2!G34</f>
        <v/>
      </c>
    </row>
    <row r="17" spans="1:30" s="89" customFormat="1" hidden="1">
      <c r="A17" s="75">
        <v>12</v>
      </c>
      <c r="B17" s="90"/>
      <c r="C17" s="97"/>
      <c r="D17" s="90"/>
      <c r="E17" s="91"/>
      <c r="F17" s="90"/>
      <c r="G17" s="90"/>
      <c r="H17" s="76"/>
      <c r="I17" s="79" t="s">
        <v>147</v>
      </c>
      <c r="J17" s="80"/>
      <c r="K17" s="81">
        <v>1</v>
      </c>
      <c r="L17" s="80">
        <f>様式2!$E$11</f>
        <v>0</v>
      </c>
      <c r="M17" s="107">
        <f>様式2!$A$11</f>
        <v>0</v>
      </c>
      <c r="N17" s="93"/>
      <c r="O17" s="93"/>
      <c r="P17" s="83">
        <f t="shared" si="4"/>
        <v>0</v>
      </c>
      <c r="Q17" s="93"/>
      <c r="R17" s="93"/>
      <c r="S17" s="84">
        <f t="shared" si="5"/>
        <v>0</v>
      </c>
      <c r="T17" s="93"/>
      <c r="U17" s="85" t="e">
        <f>IF(OR(#REF!=1,#REF!=6,#REF!=7),MIN(P17,S17),IF(#REF!=2,MIN(P17,S17,T17),IF(#REF!=3,MIN(MIN(P17,S17)*3/4,T17),IF(#REF!=4,MIN(MIN(P17,S17)*K17,T17),IF(#REF!=5,MIN(MIN(P17,S17)*2/3,T17),"")))))</f>
        <v>#REF!</v>
      </c>
      <c r="V17" s="83" t="str">
        <f>IFERROR(ROUNDDOWN(IF(#REF!=1,U17*K17,IF(#REF!=2,U17*K17,IF(#REF!=3,U17*2/3,IF(#REF!=4,U17,IF(#REF!=5,U17*1/2,IF(#REF!=6,U17,IF(#REF!=7,MIN(T17,U17),""))))))),-3),"")</f>
        <v/>
      </c>
      <c r="W17" s="94"/>
      <c r="X17" s="93"/>
      <c r="Y17" s="84" t="str">
        <f>IFERROR(ROUNDDOWN(IF(#REF!=1,U17*K17,IF(#REF!=2,U17*K17,IF(#REF!=3,U17*2/3,IF(#REF!=4,U17,IF(#REF!=5,U17*1/2,""))))),-3),"")</f>
        <v/>
      </c>
      <c r="Z17" s="84" t="str">
        <f t="shared" si="6"/>
        <v/>
      </c>
      <c r="AA17" s="95"/>
      <c r="AB17" s="96"/>
      <c r="AC17" s="95"/>
      <c r="AD17" s="80" t="str">
        <f>様式2!E35&amp;様式2!G35</f>
        <v/>
      </c>
    </row>
    <row r="18" spans="1:30" s="89" customFormat="1" hidden="1">
      <c r="A18" s="75">
        <v>13</v>
      </c>
      <c r="B18" s="90"/>
      <c r="C18" s="91"/>
      <c r="D18" s="90"/>
      <c r="E18" s="91"/>
      <c r="F18" s="90"/>
      <c r="G18" s="90"/>
      <c r="H18" s="76"/>
      <c r="I18" s="79" t="s">
        <v>147</v>
      </c>
      <c r="J18" s="80"/>
      <c r="K18" s="81">
        <v>1</v>
      </c>
      <c r="L18" s="80">
        <f>様式2!$E$11</f>
        <v>0</v>
      </c>
      <c r="M18" s="107">
        <f>様式2!$A$11</f>
        <v>0</v>
      </c>
      <c r="N18" s="93"/>
      <c r="O18" s="93"/>
      <c r="P18" s="83">
        <f t="shared" si="4"/>
        <v>0</v>
      </c>
      <c r="Q18" s="93"/>
      <c r="R18" s="93"/>
      <c r="S18" s="84">
        <f t="shared" si="5"/>
        <v>0</v>
      </c>
      <c r="T18" s="93"/>
      <c r="U18" s="85" t="e">
        <f>IF(OR(#REF!=1,#REF!=6,#REF!=7),MIN(P18,S18),IF(#REF!=2,MIN(P18,S18,T18),IF(#REF!=3,MIN(MIN(P18,S18)*3/4,T18),IF(#REF!=4,MIN(MIN(P18,S18)*K18,T18),IF(#REF!=5,MIN(MIN(P18,S18)*2/3,T18),"")))))</f>
        <v>#REF!</v>
      </c>
      <c r="V18" s="83" t="str">
        <f>IFERROR(ROUNDDOWN(IF(#REF!=1,U18*K18,IF(#REF!=2,U18*K18,IF(#REF!=3,U18*2/3,IF(#REF!=4,U18,IF(#REF!=5,U18*1/2,IF(#REF!=6,U18,IF(#REF!=7,MIN(T18,U18),""))))))),-3),"")</f>
        <v/>
      </c>
      <c r="W18" s="94"/>
      <c r="X18" s="93"/>
      <c r="Y18" s="84" t="str">
        <f>IFERROR(ROUNDDOWN(IF(#REF!=1,U18*K18,IF(#REF!=2,U18*K18,IF(#REF!=3,U18*2/3,IF(#REF!=4,U18,IF(#REF!=5,U18*1/2,""))))),-3),"")</f>
        <v/>
      </c>
      <c r="Z18" s="84" t="str">
        <f t="shared" si="6"/>
        <v/>
      </c>
      <c r="AA18" s="95"/>
      <c r="AB18" s="96"/>
      <c r="AC18" s="95"/>
      <c r="AD18" s="80" t="str">
        <f>様式2!E36&amp;様式2!G36</f>
        <v/>
      </c>
    </row>
    <row r="19" spans="1:30" s="89" customFormat="1" hidden="1">
      <c r="A19" s="75">
        <v>14</v>
      </c>
      <c r="B19" s="90"/>
      <c r="C19" s="91"/>
      <c r="D19" s="90"/>
      <c r="E19" s="91"/>
      <c r="F19" s="92"/>
      <c r="G19" s="90"/>
      <c r="H19" s="76"/>
      <c r="I19" s="79" t="s">
        <v>147</v>
      </c>
      <c r="J19" s="80"/>
      <c r="K19" s="81">
        <v>1</v>
      </c>
      <c r="L19" s="80">
        <f>様式2!$E$11</f>
        <v>0</v>
      </c>
      <c r="M19" s="107">
        <f>様式2!$A$11</f>
        <v>0</v>
      </c>
      <c r="N19" s="93"/>
      <c r="O19" s="93"/>
      <c r="P19" s="83">
        <f t="shared" si="4"/>
        <v>0</v>
      </c>
      <c r="Q19" s="93"/>
      <c r="R19" s="93"/>
      <c r="S19" s="84">
        <f t="shared" si="5"/>
        <v>0</v>
      </c>
      <c r="T19" s="93"/>
      <c r="U19" s="85" t="e">
        <f>IF(OR(#REF!=1,#REF!=6,#REF!=7),MIN(P19,S19),IF(#REF!=2,MIN(P19,S19,T19),IF(#REF!=3,MIN(MIN(P19,S19)*3/4,T19),IF(#REF!=4,MIN(MIN(P19,S19)*K19,T19),IF(#REF!=5,MIN(MIN(P19,S19)*2/3,T19),"")))))</f>
        <v>#REF!</v>
      </c>
      <c r="V19" s="83" t="str">
        <f>IFERROR(ROUNDDOWN(IF(#REF!=1,U19*K19,IF(#REF!=2,U19*K19,IF(#REF!=3,U19*2/3,IF(#REF!=4,U19,IF(#REF!=5,U19*1/2,IF(#REF!=6,U19,IF(#REF!=7,MIN(T19,U19),""))))))),-3),"")</f>
        <v/>
      </c>
      <c r="W19" s="94"/>
      <c r="X19" s="93"/>
      <c r="Y19" s="84" t="str">
        <f>IFERROR(ROUNDDOWN(IF(#REF!=1,U19*K19,IF(#REF!=2,U19*K19,IF(#REF!=3,U19*2/3,IF(#REF!=4,U19,IF(#REF!=5,U19*1/2,""))))),-3),"")</f>
        <v/>
      </c>
      <c r="Z19" s="84" t="str">
        <f t="shared" si="6"/>
        <v/>
      </c>
      <c r="AA19" s="95"/>
      <c r="AB19" s="96"/>
      <c r="AC19" s="95"/>
      <c r="AD19" s="80" t="str">
        <f>様式2!E37&amp;様式2!G37</f>
        <v/>
      </c>
    </row>
    <row r="20" spans="1:30" s="89" customFormat="1" hidden="1">
      <c r="A20" s="75">
        <v>15</v>
      </c>
      <c r="B20" s="90"/>
      <c r="C20" s="91"/>
      <c r="D20" s="90"/>
      <c r="E20" s="91"/>
      <c r="F20" s="90"/>
      <c r="G20" s="90"/>
      <c r="H20" s="76"/>
      <c r="I20" s="79" t="s">
        <v>147</v>
      </c>
      <c r="J20" s="80"/>
      <c r="K20" s="81">
        <v>1</v>
      </c>
      <c r="L20" s="80">
        <f>様式2!$E$11</f>
        <v>0</v>
      </c>
      <c r="M20" s="107">
        <f>様式2!$A$11</f>
        <v>0</v>
      </c>
      <c r="N20" s="93"/>
      <c r="O20" s="93"/>
      <c r="P20" s="83">
        <f t="shared" si="4"/>
        <v>0</v>
      </c>
      <c r="Q20" s="93"/>
      <c r="R20" s="93"/>
      <c r="S20" s="84">
        <f t="shared" si="5"/>
        <v>0</v>
      </c>
      <c r="T20" s="93"/>
      <c r="U20" s="85" t="e">
        <f>IF(OR(#REF!=1,#REF!=6,#REF!=7),MIN(P20,S20),IF(#REF!=2,MIN(P20,S20,T20),IF(#REF!=3,MIN(MIN(P20,S20)*3/4,T20),IF(#REF!=4,MIN(MIN(P20,S20)*K20,T20),IF(#REF!=5,MIN(MIN(P20,S20)*2/3,T20),"")))))</f>
        <v>#REF!</v>
      </c>
      <c r="V20" s="83" t="str">
        <f>IFERROR(ROUNDDOWN(IF(#REF!=1,U20*K20,IF(#REF!=2,U20*K20,IF(#REF!=3,U20*2/3,IF(#REF!=4,U20,IF(#REF!=5,U20*1/2,IF(#REF!=6,U20,IF(#REF!=7,MIN(T20,U20),""))))))),-3),"")</f>
        <v/>
      </c>
      <c r="W20" s="94"/>
      <c r="X20" s="93"/>
      <c r="Y20" s="84" t="str">
        <f>IFERROR(ROUNDDOWN(IF(#REF!=1,U20*K20,IF(#REF!=2,U20*K20,IF(#REF!=3,U20*2/3,IF(#REF!=4,U20,IF(#REF!=5,U20*1/2,""))))),-3),"")</f>
        <v/>
      </c>
      <c r="Z20" s="84" t="str">
        <f t="shared" si="6"/>
        <v/>
      </c>
      <c r="AA20" s="95"/>
      <c r="AB20" s="96"/>
      <c r="AC20" s="95"/>
      <c r="AD20" s="80" t="str">
        <f>様式2!E38&amp;様式2!G38</f>
        <v/>
      </c>
    </row>
    <row r="21" spans="1:30" s="89" customFormat="1" hidden="1">
      <c r="A21" s="75">
        <v>16</v>
      </c>
      <c r="B21" s="90"/>
      <c r="C21" s="91"/>
      <c r="D21" s="90"/>
      <c r="E21" s="91"/>
      <c r="F21" s="92"/>
      <c r="G21" s="90"/>
      <c r="H21" s="76"/>
      <c r="I21" s="79" t="s">
        <v>147</v>
      </c>
      <c r="J21" s="80"/>
      <c r="K21" s="81">
        <v>1</v>
      </c>
      <c r="L21" s="80">
        <f>様式2!$E$11</f>
        <v>0</v>
      </c>
      <c r="M21" s="107">
        <f>様式2!$A$11</f>
        <v>0</v>
      </c>
      <c r="N21" s="93"/>
      <c r="O21" s="93"/>
      <c r="P21" s="83">
        <f t="shared" si="4"/>
        <v>0</v>
      </c>
      <c r="Q21" s="93"/>
      <c r="R21" s="93"/>
      <c r="S21" s="84">
        <f t="shared" si="5"/>
        <v>0</v>
      </c>
      <c r="T21" s="93"/>
      <c r="U21" s="85" t="e">
        <f>IF(OR(#REF!=1,#REF!=6,#REF!=7),MIN(P21,S21),IF(#REF!=2,MIN(P21,S21,T21),IF(#REF!=3,MIN(MIN(P21,S21)*3/4,T21),IF(#REF!=4,MIN(MIN(P21,S21)*K21,T21),IF(#REF!=5,MIN(MIN(P21,S21)*2/3,T21),"")))))</f>
        <v>#REF!</v>
      </c>
      <c r="V21" s="83" t="str">
        <f>IFERROR(ROUNDDOWN(IF(#REF!=1,U21*K21,IF(#REF!=2,U21*K21,IF(#REF!=3,U21*2/3,IF(#REF!=4,U21,IF(#REF!=5,U21*1/2,IF(#REF!=6,U21,IF(#REF!=7,MIN(T21,U21),""))))))),-3),"")</f>
        <v/>
      </c>
      <c r="W21" s="94"/>
      <c r="X21" s="93"/>
      <c r="Y21" s="84" t="str">
        <f>IFERROR(ROUNDDOWN(IF(#REF!=1,U21*K21,IF(#REF!=2,U21*K21,IF(#REF!=3,U21*2/3,IF(#REF!=4,U21,IF(#REF!=5,U21*1/2,""))))),-3),"")</f>
        <v/>
      </c>
      <c r="Z21" s="84" t="str">
        <f t="shared" si="6"/>
        <v/>
      </c>
      <c r="AA21" s="95"/>
      <c r="AB21" s="96"/>
      <c r="AC21" s="95"/>
      <c r="AD21" s="80" t="str">
        <f>様式2!E39&amp;様式2!G39</f>
        <v/>
      </c>
    </row>
    <row r="22" spans="1:30" s="89" customFormat="1" hidden="1">
      <c r="A22" s="75">
        <v>17</v>
      </c>
      <c r="B22" s="90"/>
      <c r="C22" s="91"/>
      <c r="D22" s="90"/>
      <c r="E22" s="98"/>
      <c r="F22" s="99"/>
      <c r="G22" s="90"/>
      <c r="H22" s="76"/>
      <c r="I22" s="79" t="s">
        <v>147</v>
      </c>
      <c r="J22" s="80"/>
      <c r="K22" s="81">
        <v>1</v>
      </c>
      <c r="L22" s="80">
        <f>様式2!$E$11</f>
        <v>0</v>
      </c>
      <c r="M22" s="107">
        <f>様式2!$A$11</f>
        <v>0</v>
      </c>
      <c r="N22" s="93"/>
      <c r="O22" s="93"/>
      <c r="P22" s="83">
        <f t="shared" si="4"/>
        <v>0</v>
      </c>
      <c r="Q22" s="93"/>
      <c r="R22" s="93"/>
      <c r="S22" s="84">
        <f t="shared" si="5"/>
        <v>0</v>
      </c>
      <c r="T22" s="93"/>
      <c r="U22" s="85" t="e">
        <f>IF(OR(#REF!=1,#REF!=6,#REF!=7),MIN(P22,S22),IF(#REF!=2,MIN(P22,S22,T22),IF(#REF!=3,MIN(MIN(P22,S22)*3/4,T22),IF(#REF!=4,MIN(MIN(P22,S22)*K22,T22),IF(#REF!=5,MIN(MIN(P22,S22)*2/3,T22),"")))))</f>
        <v>#REF!</v>
      </c>
      <c r="V22" s="83" t="str">
        <f>IFERROR(ROUNDDOWN(IF(#REF!=1,U22*K22,IF(#REF!=2,U22*K22,IF(#REF!=3,U22*2/3,IF(#REF!=4,U22,IF(#REF!=5,U22*1/2,IF(#REF!=6,U22,IF(#REF!=7,MIN(T22,U22),""))))))),-3),"")</f>
        <v/>
      </c>
      <c r="W22" s="94"/>
      <c r="X22" s="93"/>
      <c r="Y22" s="84" t="str">
        <f>IFERROR(ROUNDDOWN(IF(#REF!=1,U22*K22,IF(#REF!=2,U22*K22,IF(#REF!=3,U22*2/3,IF(#REF!=4,U22,IF(#REF!=5,U22*1/2,""))))),-3),"")</f>
        <v/>
      </c>
      <c r="Z22" s="84" t="str">
        <f t="shared" si="6"/>
        <v/>
      </c>
      <c r="AA22" s="95"/>
      <c r="AB22" s="96"/>
      <c r="AC22" s="95"/>
      <c r="AD22" s="80" t="str">
        <f>様式2!E40&amp;様式2!G40</f>
        <v/>
      </c>
    </row>
    <row r="23" spans="1:30" s="89" customFormat="1" hidden="1">
      <c r="A23" s="75">
        <v>18</v>
      </c>
      <c r="B23" s="90"/>
      <c r="C23" s="91"/>
      <c r="D23" s="90"/>
      <c r="E23" s="91"/>
      <c r="F23" s="90"/>
      <c r="G23" s="90"/>
      <c r="H23" s="76"/>
      <c r="I23" s="79" t="s">
        <v>147</v>
      </c>
      <c r="J23" s="80"/>
      <c r="K23" s="81">
        <v>1</v>
      </c>
      <c r="L23" s="80">
        <f>様式2!$E$11</f>
        <v>0</v>
      </c>
      <c r="M23" s="107">
        <f>様式2!$A$11</f>
        <v>0</v>
      </c>
      <c r="N23" s="93"/>
      <c r="O23" s="93"/>
      <c r="P23" s="83">
        <f t="shared" si="4"/>
        <v>0</v>
      </c>
      <c r="Q23" s="93"/>
      <c r="R23" s="93"/>
      <c r="S23" s="84">
        <f t="shared" si="5"/>
        <v>0</v>
      </c>
      <c r="T23" s="93"/>
      <c r="U23" s="85" t="e">
        <f>IF(OR(#REF!=1,#REF!=6,#REF!=7),MIN(P23,S23),IF(#REF!=2,MIN(P23,S23,T23),IF(#REF!=3,MIN(MIN(P23,S23)*3/4,T23),IF(#REF!=4,MIN(MIN(P23,S23)*K23,T23),IF(#REF!=5,MIN(MIN(P23,S23)*2/3,T23),"")))))</f>
        <v>#REF!</v>
      </c>
      <c r="V23" s="83" t="str">
        <f>IFERROR(ROUNDDOWN(IF(#REF!=1,U23*K23,IF(#REF!=2,U23*K23,IF(#REF!=3,U23*2/3,IF(#REF!=4,U23,IF(#REF!=5,U23*1/2,IF(#REF!=6,U23,IF(#REF!=7,MIN(T23,U23),""))))))),-3),"")</f>
        <v/>
      </c>
      <c r="W23" s="94"/>
      <c r="X23" s="93"/>
      <c r="Y23" s="84" t="str">
        <f>IFERROR(ROUNDDOWN(IF(#REF!=1,U23*K23,IF(#REF!=2,U23*K23,IF(#REF!=3,U23*2/3,IF(#REF!=4,U23,IF(#REF!=5,U23*1/2,""))))),-3),"")</f>
        <v/>
      </c>
      <c r="Z23" s="84" t="str">
        <f t="shared" si="6"/>
        <v/>
      </c>
      <c r="AA23" s="95"/>
      <c r="AB23" s="96"/>
      <c r="AC23" s="95"/>
      <c r="AD23" s="80" t="str">
        <f>様式2!E41&amp;様式2!G41</f>
        <v/>
      </c>
    </row>
    <row r="24" spans="1:30" s="89" customFormat="1" hidden="1">
      <c r="A24" s="75">
        <v>19</v>
      </c>
      <c r="B24" s="90"/>
      <c r="C24" s="91"/>
      <c r="D24" s="90"/>
      <c r="E24" s="91"/>
      <c r="F24" s="90"/>
      <c r="G24" s="90"/>
      <c r="H24" s="76"/>
      <c r="I24" s="79" t="s">
        <v>147</v>
      </c>
      <c r="J24" s="80"/>
      <c r="K24" s="81">
        <v>1</v>
      </c>
      <c r="L24" s="80">
        <f>様式2!$E$11</f>
        <v>0</v>
      </c>
      <c r="M24" s="107">
        <f>様式2!$A$11</f>
        <v>0</v>
      </c>
      <c r="N24" s="93"/>
      <c r="O24" s="93"/>
      <c r="P24" s="83">
        <f t="shared" si="4"/>
        <v>0</v>
      </c>
      <c r="Q24" s="93"/>
      <c r="R24" s="93"/>
      <c r="S24" s="84">
        <f t="shared" si="5"/>
        <v>0</v>
      </c>
      <c r="T24" s="93"/>
      <c r="U24" s="85" t="e">
        <f>IF(OR(#REF!=1,#REF!=6,#REF!=7),MIN(P24,S24),IF(#REF!=2,MIN(P24,S24,T24),IF(#REF!=3,MIN(MIN(P24,S24)*3/4,T24),IF(#REF!=4,MIN(MIN(P24,S24)*K24,T24),IF(#REF!=5,MIN(MIN(P24,S24)*2/3,T24),"")))))</f>
        <v>#REF!</v>
      </c>
      <c r="V24" s="83" t="str">
        <f>IFERROR(ROUNDDOWN(IF(#REF!=1,U24*K24,IF(#REF!=2,U24*K24,IF(#REF!=3,U24*2/3,IF(#REF!=4,U24,IF(#REF!=5,U24*1/2,IF(#REF!=6,U24,IF(#REF!=7,MIN(T24,U24),""))))))),-3),"")</f>
        <v/>
      </c>
      <c r="W24" s="94"/>
      <c r="X24" s="93"/>
      <c r="Y24" s="84" t="str">
        <f>IFERROR(ROUNDDOWN(IF(#REF!=1,U24*K24,IF(#REF!=2,U24*K24,IF(#REF!=3,U24*2/3,IF(#REF!=4,U24,IF(#REF!=5,U24*1/2,""))))),-3),"")</f>
        <v/>
      </c>
      <c r="Z24" s="84" t="str">
        <f t="shared" si="6"/>
        <v/>
      </c>
      <c r="AA24" s="95"/>
      <c r="AB24" s="96"/>
      <c r="AC24" s="95"/>
      <c r="AD24" s="80" t="str">
        <f>様式2!E42&amp;様式2!G42</f>
        <v/>
      </c>
    </row>
    <row r="25" spans="1:30" s="89" customFormat="1" hidden="1">
      <c r="A25" s="75">
        <v>20</v>
      </c>
      <c r="B25" s="90"/>
      <c r="C25" s="91"/>
      <c r="D25" s="90"/>
      <c r="E25" s="91"/>
      <c r="F25" s="90"/>
      <c r="G25" s="90"/>
      <c r="H25" s="76"/>
      <c r="I25" s="79" t="s">
        <v>147</v>
      </c>
      <c r="J25" s="80"/>
      <c r="K25" s="81">
        <v>1</v>
      </c>
      <c r="L25" s="80">
        <f>様式2!$E$11</f>
        <v>0</v>
      </c>
      <c r="M25" s="107">
        <f>様式2!$A$11</f>
        <v>0</v>
      </c>
      <c r="N25" s="93"/>
      <c r="O25" s="93"/>
      <c r="P25" s="83">
        <f t="shared" si="4"/>
        <v>0</v>
      </c>
      <c r="Q25" s="93"/>
      <c r="R25" s="93"/>
      <c r="S25" s="84">
        <f t="shared" si="5"/>
        <v>0</v>
      </c>
      <c r="T25" s="93"/>
      <c r="U25" s="85" t="e">
        <f>IF(OR(#REF!=1,#REF!=6,#REF!=7),MIN(P25,S25),IF(#REF!=2,MIN(P25,S25,T25),IF(#REF!=3,MIN(MIN(P25,S25)*3/4,T25),IF(#REF!=4,MIN(MIN(P25,S25)*K25,T25),IF(#REF!=5,MIN(MIN(P25,S25)*2/3,T25),"")))))</f>
        <v>#REF!</v>
      </c>
      <c r="V25" s="83" t="str">
        <f>IFERROR(ROUNDDOWN(IF(#REF!=1,U25*K25,IF(#REF!=2,U25*K25,IF(#REF!=3,U25*2/3,IF(#REF!=4,U25,IF(#REF!=5,U25*1/2,IF(#REF!=6,U25,IF(#REF!=7,MIN(T25,U25),""))))))),-3),"")</f>
        <v/>
      </c>
      <c r="W25" s="94"/>
      <c r="X25" s="93"/>
      <c r="Y25" s="84" t="str">
        <f>IFERROR(ROUNDDOWN(IF(#REF!=1,U25*K25,IF(#REF!=2,U25*K25,IF(#REF!=3,U25*2/3,IF(#REF!=4,U25,IF(#REF!=5,U25*1/2,""))))),-3),"")</f>
        <v/>
      </c>
      <c r="Z25" s="84" t="str">
        <f t="shared" si="6"/>
        <v/>
      </c>
      <c r="AA25" s="95"/>
      <c r="AB25" s="96"/>
      <c r="AC25" s="95"/>
      <c r="AD25" s="80" t="str">
        <f>様式2!E43&amp;様式2!G43</f>
        <v/>
      </c>
    </row>
    <row r="26" spans="1:30" s="89" customFormat="1" hidden="1">
      <c r="A26" s="75">
        <v>21</v>
      </c>
      <c r="B26" s="90"/>
      <c r="C26" s="91"/>
      <c r="D26" s="90"/>
      <c r="E26" s="91"/>
      <c r="F26" s="92"/>
      <c r="G26" s="90"/>
      <c r="H26" s="76"/>
      <c r="I26" s="79" t="s">
        <v>147</v>
      </c>
      <c r="J26" s="80"/>
      <c r="K26" s="81">
        <v>1</v>
      </c>
      <c r="L26" s="80">
        <f>様式2!$E$11</f>
        <v>0</v>
      </c>
      <c r="M26" s="107">
        <f>様式2!$A$11</f>
        <v>0</v>
      </c>
      <c r="N26" s="93"/>
      <c r="O26" s="93"/>
      <c r="P26" s="83">
        <f t="shared" si="4"/>
        <v>0</v>
      </c>
      <c r="Q26" s="93"/>
      <c r="R26" s="93"/>
      <c r="S26" s="84">
        <f t="shared" si="5"/>
        <v>0</v>
      </c>
      <c r="T26" s="93"/>
      <c r="U26" s="85" t="e">
        <f>IF(OR(#REF!=1,#REF!=6,#REF!=7),MIN(P26,S26),IF(#REF!=2,MIN(P26,S26,T26),IF(#REF!=3,MIN(MIN(P26,S26)*3/4,T26),IF(#REF!=4,MIN(MIN(P26,S26)*K26,T26),IF(#REF!=5,MIN(MIN(P26,S26)*2/3,T26),"")))))</f>
        <v>#REF!</v>
      </c>
      <c r="V26" s="83" t="str">
        <f>IFERROR(ROUNDDOWN(IF(#REF!=1,U26*K26,IF(#REF!=2,U26*K26,IF(#REF!=3,U26*2/3,IF(#REF!=4,U26,IF(#REF!=5,U26*1/2,IF(#REF!=6,U26,IF(#REF!=7,MIN(T26,U26),""))))))),-3),"")</f>
        <v/>
      </c>
      <c r="W26" s="94"/>
      <c r="X26" s="93"/>
      <c r="Y26" s="84" t="str">
        <f>IFERROR(ROUNDDOWN(IF(#REF!=1,U26*K26,IF(#REF!=2,U26*K26,IF(#REF!=3,U26*2/3,IF(#REF!=4,U26,IF(#REF!=5,U26*1/2,""))))),-3),"")</f>
        <v/>
      </c>
      <c r="Z26" s="84" t="str">
        <f t="shared" si="6"/>
        <v/>
      </c>
      <c r="AA26" s="95"/>
      <c r="AB26" s="96"/>
      <c r="AC26" s="95"/>
      <c r="AD26" s="80" t="str">
        <f>様式2!E44&amp;様式2!G44</f>
        <v/>
      </c>
    </row>
    <row r="27" spans="1:30" s="89" customFormat="1" hidden="1">
      <c r="A27" s="75">
        <v>22</v>
      </c>
      <c r="B27" s="90"/>
      <c r="C27" s="91"/>
      <c r="D27" s="90"/>
      <c r="E27" s="98"/>
      <c r="F27" s="99"/>
      <c r="G27" s="90"/>
      <c r="H27" s="76"/>
      <c r="I27" s="79" t="s">
        <v>147</v>
      </c>
      <c r="J27" s="80"/>
      <c r="K27" s="81">
        <v>1</v>
      </c>
      <c r="L27" s="80">
        <f>様式2!$E$11</f>
        <v>0</v>
      </c>
      <c r="M27" s="107">
        <f>様式2!$A$11</f>
        <v>0</v>
      </c>
      <c r="N27" s="93"/>
      <c r="O27" s="93"/>
      <c r="P27" s="83">
        <f t="shared" si="4"/>
        <v>0</v>
      </c>
      <c r="Q27" s="93"/>
      <c r="R27" s="93"/>
      <c r="S27" s="84">
        <f t="shared" si="5"/>
        <v>0</v>
      </c>
      <c r="T27" s="93"/>
      <c r="U27" s="85" t="e">
        <f>IF(OR(#REF!=1,#REF!=6,#REF!=7),MIN(P27,S27),IF(#REF!=2,MIN(P27,S27,T27),IF(#REF!=3,MIN(MIN(P27,S27)*3/4,T27),IF(#REF!=4,MIN(MIN(P27,S27)*K27,T27),IF(#REF!=5,MIN(MIN(P27,S27)*2/3,T27),"")))))</f>
        <v>#REF!</v>
      </c>
      <c r="V27" s="83" t="str">
        <f>IFERROR(ROUNDDOWN(IF(#REF!=1,U27*K27,IF(#REF!=2,U27*K27,IF(#REF!=3,U27*2/3,IF(#REF!=4,U27,IF(#REF!=5,U27*1/2,IF(#REF!=6,U27,IF(#REF!=7,MIN(T27,U27),""))))))),-3),"")</f>
        <v/>
      </c>
      <c r="W27" s="94"/>
      <c r="X27" s="93"/>
      <c r="Y27" s="84" t="str">
        <f>IFERROR(ROUNDDOWN(IF(#REF!=1,U27*K27,IF(#REF!=2,U27*K27,IF(#REF!=3,U27*2/3,IF(#REF!=4,U27,IF(#REF!=5,U27*1/2,""))))),-3),"")</f>
        <v/>
      </c>
      <c r="Z27" s="84" t="str">
        <f t="shared" si="6"/>
        <v/>
      </c>
      <c r="AA27" s="95"/>
      <c r="AB27" s="96"/>
      <c r="AC27" s="95"/>
      <c r="AD27" s="80" t="str">
        <f>様式2!E45&amp;様式2!G45</f>
        <v/>
      </c>
    </row>
    <row r="28" spans="1:30" s="89" customFormat="1" hidden="1">
      <c r="A28" s="75">
        <v>23</v>
      </c>
      <c r="B28" s="90"/>
      <c r="C28" s="91"/>
      <c r="D28" s="90"/>
      <c r="E28" s="91"/>
      <c r="F28" s="90"/>
      <c r="G28" s="90"/>
      <c r="H28" s="76"/>
      <c r="I28" s="79" t="s">
        <v>147</v>
      </c>
      <c r="J28" s="80"/>
      <c r="K28" s="81">
        <v>1</v>
      </c>
      <c r="L28" s="80">
        <f>様式2!$E$11</f>
        <v>0</v>
      </c>
      <c r="M28" s="107">
        <f>様式2!$A$11</f>
        <v>0</v>
      </c>
      <c r="N28" s="93"/>
      <c r="O28" s="93"/>
      <c r="P28" s="83">
        <f t="shared" si="4"/>
        <v>0</v>
      </c>
      <c r="Q28" s="93"/>
      <c r="R28" s="93"/>
      <c r="S28" s="84">
        <f t="shared" si="5"/>
        <v>0</v>
      </c>
      <c r="T28" s="93"/>
      <c r="U28" s="85" t="e">
        <f>IF(OR(#REF!=1,#REF!=6,#REF!=7),MIN(P28,S28),IF(#REF!=2,MIN(P28,S28,T28),IF(#REF!=3,MIN(MIN(P28,S28)*3/4,T28),IF(#REF!=4,MIN(MIN(P28,S28)*K28,T28),IF(#REF!=5,MIN(MIN(P28,S28)*2/3,T28),"")))))</f>
        <v>#REF!</v>
      </c>
      <c r="V28" s="83" t="str">
        <f>IFERROR(ROUNDDOWN(IF(#REF!=1,U28*K28,IF(#REF!=2,U28*K28,IF(#REF!=3,U28*2/3,IF(#REF!=4,U28,IF(#REF!=5,U28*1/2,IF(#REF!=6,U28,IF(#REF!=7,MIN(T28,U28),""))))))),-3),"")</f>
        <v/>
      </c>
      <c r="W28" s="94"/>
      <c r="X28" s="93"/>
      <c r="Y28" s="84" t="str">
        <f>IFERROR(ROUNDDOWN(IF(#REF!=1,U28*K28,IF(#REF!=2,U28*K28,IF(#REF!=3,U28*2/3,IF(#REF!=4,U28,IF(#REF!=5,U28*1/2,""))))),-3),"")</f>
        <v/>
      </c>
      <c r="Z28" s="84" t="str">
        <f t="shared" si="6"/>
        <v/>
      </c>
      <c r="AA28" s="95"/>
      <c r="AB28" s="96"/>
      <c r="AC28" s="95"/>
      <c r="AD28" s="80" t="str">
        <f>様式2!E46&amp;様式2!G46</f>
        <v/>
      </c>
    </row>
    <row r="29" spans="1:30" s="89" customFormat="1" hidden="1">
      <c r="A29" s="75">
        <v>24</v>
      </c>
      <c r="B29" s="90"/>
      <c r="C29" s="91"/>
      <c r="D29" s="90"/>
      <c r="E29" s="91"/>
      <c r="F29" s="90"/>
      <c r="G29" s="90"/>
      <c r="H29" s="76"/>
      <c r="I29" s="79" t="s">
        <v>147</v>
      </c>
      <c r="J29" s="80"/>
      <c r="K29" s="81">
        <v>1</v>
      </c>
      <c r="L29" s="80">
        <f>様式2!$E$11</f>
        <v>0</v>
      </c>
      <c r="M29" s="107">
        <f>様式2!$A$11</f>
        <v>0</v>
      </c>
      <c r="N29" s="93"/>
      <c r="O29" s="93"/>
      <c r="P29" s="83">
        <f t="shared" si="4"/>
        <v>0</v>
      </c>
      <c r="Q29" s="93"/>
      <c r="R29" s="93"/>
      <c r="S29" s="84">
        <f t="shared" si="5"/>
        <v>0</v>
      </c>
      <c r="T29" s="93"/>
      <c r="U29" s="85" t="e">
        <f>IF(OR(#REF!=1,#REF!=6,#REF!=7),MIN(P29,S29),IF(#REF!=2,MIN(P29,S29,T29),IF(#REF!=3,MIN(MIN(P29,S29)*3/4,T29),IF(#REF!=4,MIN(MIN(P29,S29)*K29,T29),IF(#REF!=5,MIN(MIN(P29,S29)*2/3,T29),"")))))</f>
        <v>#REF!</v>
      </c>
      <c r="V29" s="83" t="str">
        <f>IFERROR(ROUNDDOWN(IF(#REF!=1,U29*K29,IF(#REF!=2,U29*K29,IF(#REF!=3,U29*2/3,IF(#REF!=4,U29,IF(#REF!=5,U29*1/2,IF(#REF!=6,U29,IF(#REF!=7,MIN(T29,U29),""))))))),-3),"")</f>
        <v/>
      </c>
      <c r="W29" s="94"/>
      <c r="X29" s="93"/>
      <c r="Y29" s="84" t="str">
        <f>IFERROR(ROUNDDOWN(IF(#REF!=1,U29*K29,IF(#REF!=2,U29*K29,IF(#REF!=3,U29*2/3,IF(#REF!=4,U29,IF(#REF!=5,U29*1/2,""))))),-3),"")</f>
        <v/>
      </c>
      <c r="Z29" s="84" t="str">
        <f t="shared" si="6"/>
        <v/>
      </c>
      <c r="AA29" s="95"/>
      <c r="AB29" s="96"/>
      <c r="AC29" s="95"/>
      <c r="AD29" s="80" t="str">
        <f>様式2!E47&amp;様式2!G47</f>
        <v/>
      </c>
    </row>
    <row r="30" spans="1:30" s="100" customFormat="1" ht="21" hidden="1">
      <c r="B30" s="100" t="s">
        <v>131</v>
      </c>
      <c r="C30" s="101"/>
      <c r="I30" s="101"/>
      <c r="J30" s="101"/>
      <c r="K30" s="101"/>
      <c r="L30" s="80">
        <f>様式2!$E$11</f>
        <v>0</v>
      </c>
      <c r="M30" s="107">
        <f>様式2!$A$11</f>
        <v>0</v>
      </c>
      <c r="U30" s="102"/>
      <c r="V30" s="102"/>
      <c r="AD30" s="80" t="str">
        <f>様式2!E48&amp;様式2!G48</f>
        <v/>
      </c>
    </row>
    <row r="31" spans="1:30" ht="21" hidden="1">
      <c r="B31" s="100" t="s">
        <v>132</v>
      </c>
      <c r="L31" s="80">
        <f>様式2!$E$11</f>
        <v>0</v>
      </c>
      <c r="M31" s="107">
        <f>様式2!$A$11</f>
        <v>0</v>
      </c>
      <c r="V31" s="104"/>
      <c r="AD31" s="80" t="str">
        <f>様式2!E49&amp;様式2!G49</f>
        <v/>
      </c>
    </row>
    <row r="32" spans="1:30">
      <c r="V32" s="104"/>
    </row>
    <row r="33" spans="22:22">
      <c r="V33" s="104"/>
    </row>
    <row r="34" spans="22:22">
      <c r="V34" s="104"/>
    </row>
  </sheetData>
  <mergeCells count="2">
    <mergeCell ref="B1:J1"/>
    <mergeCell ref="K1:M1"/>
  </mergeCells>
  <phoneticPr fontId="1"/>
  <printOptions horizontalCentered="1"/>
  <pageMargins left="0.59055118110236227" right="0.59055118110236227" top="0.59055118110236227" bottom="0.59055118110236227" header="0.39370078740157483" footer="0.39370078740157483"/>
  <pageSetup paperSize="9" scale="74" fitToHeight="0" orientation="landscape" blackAndWhite="1" r:id="rId1"/>
  <headerFooter alignWithMargins="0">
    <oddFooter>&amp;C&amp;"ＭＳ ゴシック,標準"&amp;10&amp;P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7"/>
  <sheetViews>
    <sheetView topLeftCell="A13" workbookViewId="0">
      <selection sqref="A1:A47"/>
    </sheetView>
  </sheetViews>
  <sheetFormatPr defaultRowHeight="13.2"/>
  <sheetData>
    <row r="1" spans="1:1">
      <c r="A1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  <row r="5" spans="1:1">
      <c r="A5" t="s">
        <v>30</v>
      </c>
    </row>
    <row r="6" spans="1:1">
      <c r="A6" t="s">
        <v>31</v>
      </c>
    </row>
    <row r="7" spans="1:1">
      <c r="A7" t="s">
        <v>32</v>
      </c>
    </row>
    <row r="8" spans="1:1">
      <c r="A8" t="s">
        <v>33</v>
      </c>
    </row>
    <row r="9" spans="1:1">
      <c r="A9" t="s">
        <v>34</v>
      </c>
    </row>
    <row r="10" spans="1:1">
      <c r="A10" t="s">
        <v>35</v>
      </c>
    </row>
    <row r="11" spans="1:1">
      <c r="A11" t="s">
        <v>36</v>
      </c>
    </row>
    <row r="12" spans="1:1">
      <c r="A12" t="s">
        <v>37</v>
      </c>
    </row>
    <row r="13" spans="1:1">
      <c r="A13" t="s">
        <v>38</v>
      </c>
    </row>
    <row r="14" spans="1:1">
      <c r="A14" t="s">
        <v>39</v>
      </c>
    </row>
    <row r="15" spans="1:1">
      <c r="A15" t="s">
        <v>40</v>
      </c>
    </row>
    <row r="16" spans="1:1">
      <c r="A16" t="s">
        <v>41</v>
      </c>
    </row>
    <row r="17" spans="1:1">
      <c r="A17" t="s">
        <v>42</v>
      </c>
    </row>
    <row r="18" spans="1:1">
      <c r="A18" t="s">
        <v>43</v>
      </c>
    </row>
    <row r="19" spans="1:1">
      <c r="A19" t="s">
        <v>44</v>
      </c>
    </row>
    <row r="20" spans="1:1">
      <c r="A20" t="s">
        <v>45</v>
      </c>
    </row>
    <row r="21" spans="1:1">
      <c r="A21" t="s">
        <v>46</v>
      </c>
    </row>
    <row r="22" spans="1:1">
      <c r="A22" t="s">
        <v>47</v>
      </c>
    </row>
    <row r="23" spans="1:1">
      <c r="A23" t="s">
        <v>48</v>
      </c>
    </row>
    <row r="24" spans="1:1">
      <c r="A24" t="s">
        <v>49</v>
      </c>
    </row>
    <row r="25" spans="1:1">
      <c r="A25" t="s">
        <v>50</v>
      </c>
    </row>
    <row r="26" spans="1:1">
      <c r="A26" t="s">
        <v>51</v>
      </c>
    </row>
    <row r="27" spans="1:1">
      <c r="A27" t="s">
        <v>52</v>
      </c>
    </row>
    <row r="28" spans="1:1">
      <c r="A28" t="s">
        <v>53</v>
      </c>
    </row>
    <row r="29" spans="1:1">
      <c r="A29" t="s">
        <v>54</v>
      </c>
    </row>
    <row r="30" spans="1:1">
      <c r="A30" t="s">
        <v>55</v>
      </c>
    </row>
    <row r="31" spans="1:1">
      <c r="A31" t="s">
        <v>56</v>
      </c>
    </row>
    <row r="32" spans="1:1">
      <c r="A32" t="s">
        <v>57</v>
      </c>
    </row>
    <row r="33" spans="1:1">
      <c r="A33" t="s">
        <v>58</v>
      </c>
    </row>
    <row r="34" spans="1:1">
      <c r="A34" t="s">
        <v>59</v>
      </c>
    </row>
    <row r="35" spans="1:1">
      <c r="A35" t="s">
        <v>60</v>
      </c>
    </row>
    <row r="36" spans="1:1">
      <c r="A36" t="s">
        <v>61</v>
      </c>
    </row>
    <row r="37" spans="1:1">
      <c r="A37" t="s">
        <v>62</v>
      </c>
    </row>
    <row r="38" spans="1:1">
      <c r="A38" t="s">
        <v>63</v>
      </c>
    </row>
    <row r="39" spans="1:1">
      <c r="A39" t="s">
        <v>64</v>
      </c>
    </row>
    <row r="40" spans="1:1">
      <c r="A40" t="s">
        <v>65</v>
      </c>
    </row>
    <row r="41" spans="1:1">
      <c r="A41" t="s">
        <v>66</v>
      </c>
    </row>
    <row r="42" spans="1:1">
      <c r="A42" t="s">
        <v>67</v>
      </c>
    </row>
    <row r="43" spans="1:1">
      <c r="A43" t="s">
        <v>68</v>
      </c>
    </row>
    <row r="44" spans="1:1">
      <c r="A44" t="s">
        <v>69</v>
      </c>
    </row>
    <row r="45" spans="1:1">
      <c r="A45" t="s">
        <v>70</v>
      </c>
    </row>
    <row r="46" spans="1:1">
      <c r="A46" t="s">
        <v>71</v>
      </c>
    </row>
    <row r="47" spans="1:1">
      <c r="A47" t="s">
        <v>72</v>
      </c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B640F812AD7844297CB17990A7D5762" ma:contentTypeVersion="4" ma:contentTypeDescription="新しいドキュメントを作成します。" ma:contentTypeScope="" ma:versionID="dcbf02815bd9abcda6f22b94a9bee6ec">
  <xsd:schema xmlns:xsd="http://www.w3.org/2001/XMLSchema" xmlns:xs="http://www.w3.org/2001/XMLSchema" xmlns:p="http://schemas.microsoft.com/office/2006/metadata/properties" xmlns:ns2="fedbd109-94e1-4dab-9b5e-022f1758dbc5" targetNamespace="http://schemas.microsoft.com/office/2006/metadata/properties" ma:root="true" ma:fieldsID="aaab6f8b6ea9143ffc4049d325efb099" ns2:_="">
    <xsd:import namespace="fedbd109-94e1-4dab-9b5e-022f1758db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bd109-94e1-4dab-9b5e-022f1758d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AD2F87-6684-4063-876D-8166B3C229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B0296B-6BE1-4BB5-9BB7-91A9F59D7D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dbd109-94e1-4dab-9b5e-022f1758d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4F3B57-CDBA-47A5-872B-770CBFD5349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様式2</vt:lpstr>
      <vt:lpstr>総括用（このシートは削除しないでください）</vt:lpstr>
      <vt:lpstr>Sheet1</vt:lpstr>
      <vt:lpstr>'総括用（このシートは削除しないでください）'!Print_Area</vt:lpstr>
      <vt:lpstr>様式2!Print_Area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2024-03-25T06:40:36Z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0x0101004B640F812AD7844297CB17990A7D5762</vt:lpwstr>
  </property>
</Properties>
</file>