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tabRatio="728" activeTab="0"/>
  </bookViews>
  <sheets>
    <sheet name="報酬給与額" sheetId="1" r:id="rId1"/>
    <sheet name="報酬給与額別紙" sheetId="2" r:id="rId2"/>
    <sheet name="純支払利子" sheetId="3" r:id="rId3"/>
    <sheet name="純支払賃借料" sheetId="4" r:id="rId4"/>
  </sheets>
  <definedNames>
    <definedName name="_xlnm.Print_Area" localSheetId="3">'純支払賃借料'!$B$1:$J$60</definedName>
    <definedName name="_xlnm.Print_Area" localSheetId="2">'純支払利子'!$B$1:$J$60</definedName>
    <definedName name="_xlnm.Print_Area" localSheetId="0">'報酬給与額'!$B$1:$J$65</definedName>
    <definedName name="_xlnm.Print_Area" localSheetId="1">'報酬給与額別紙'!$B$1:$J$58</definedName>
  </definedNames>
  <calcPr fullCalcOnLoad="1"/>
</workbook>
</file>

<file path=xl/sharedStrings.xml><?xml version="1.0" encoding="utf-8"?>
<sst xmlns="http://schemas.openxmlformats.org/spreadsheetml/2006/main" count="304" uniqueCount="129">
  <si>
    <t>金額</t>
  </si>
  <si>
    <t>内容</t>
  </si>
  <si>
    <t>備考</t>
  </si>
  <si>
    <t>計</t>
  </si>
  <si>
    <t>報酬給与額の計算（A+B+C)</t>
  </si>
  <si>
    <t>A</t>
  </si>
  <si>
    <t>B</t>
  </si>
  <si>
    <t>C</t>
  </si>
  <si>
    <t>支払利子</t>
  </si>
  <si>
    <t>※第６号様式別表５の３③欄に一致</t>
  </si>
  <si>
    <t>※第６号様式別表５の３⑥欄に一致</t>
  </si>
  <si>
    <t>受取利子</t>
  </si>
  <si>
    <t>※第６号様式別表５の４③欄に一致</t>
  </si>
  <si>
    <t>※第６号様式別表５の４②欄に一致</t>
  </si>
  <si>
    <t>※第６号様式別表５の４①欄に一致</t>
  </si>
  <si>
    <t>※第６号様式別表５の５①欄に一致</t>
  </si>
  <si>
    <t>※第６号様式別表５の５②欄に一致</t>
  </si>
  <si>
    <t>※第６号様式別表５の５③欄に一致</t>
  </si>
  <si>
    <t>法人名</t>
  </si>
  <si>
    <t>事業年度</t>
  </si>
  <si>
    <t>別紙計</t>
  </si>
  <si>
    <t>※第６号様式別表５の３⑫欄に一致</t>
  </si>
  <si>
    <t>※第６号様式別表５の３⑧欄と⑪欄の合計額に一致</t>
  </si>
  <si>
    <t>支払派遣料の75%</t>
  </si>
  <si>
    <t>支払派遣料の25%</t>
  </si>
  <si>
    <t>区分</t>
  </si>
  <si>
    <t>役員又は使用人に対する給与</t>
  </si>
  <si>
    <t>役員又は使用人のために支出する掛金等</t>
  </si>
  <si>
    <t>労働者派遣等に係る金額の計算</t>
  </si>
  <si>
    <t>○報酬給与額に係る課税標準額の算定表</t>
  </si>
  <si>
    <t>○報酬給与額に係る課税標準額の算定表別紙</t>
  </si>
  <si>
    <t>○純支払利子に係る課税標準額の算定表</t>
  </si>
  <si>
    <t>純支払利子の計算（Ａ－B)</t>
  </si>
  <si>
    <t>○純支払賃借料に係る課税標準額の算定表</t>
  </si>
  <si>
    <t>支払賃借料</t>
  </si>
  <si>
    <t>受取賃借料</t>
  </si>
  <si>
    <t>純支払賃借料の計算（Ａ－B)</t>
  </si>
  <si>
    <t>ＰＬ</t>
  </si>
  <si>
    <t>賃借料</t>
  </si>
  <si>
    <t>平成２２年１月１日から</t>
  </si>
  <si>
    <t>平成２２年１２月３１日まで</t>
  </si>
  <si>
    <t>本社地代</t>
  </si>
  <si>
    <t>駐車場地代</t>
  </si>
  <si>
    <t>社宅家賃</t>
  </si>
  <si>
    <t>差入保証金</t>
  </si>
  <si>
    <t>受取家賃相殺分</t>
  </si>
  <si>
    <t>共益費</t>
  </si>
  <si>
    <t>製造原価</t>
  </si>
  <si>
    <t>工場地代</t>
  </si>
  <si>
    <t>外注加工費</t>
  </si>
  <si>
    <t>倉庫料</t>
  </si>
  <si>
    <t>外注費</t>
  </si>
  <si>
    <t>ＰＬ</t>
  </si>
  <si>
    <t>地代家賃</t>
  </si>
  <si>
    <t>ＰＬ</t>
  </si>
  <si>
    <t>雑収入</t>
  </si>
  <si>
    <t>自動販売機設置料</t>
  </si>
  <si>
    <t>電柱設置使用料</t>
  </si>
  <si>
    <t>機械レンタル料ほか</t>
  </si>
  <si>
    <t>更新料ほか</t>
  </si>
  <si>
    <t>その他</t>
  </si>
  <si>
    <t>借入金利息</t>
  </si>
  <si>
    <t>社債利息</t>
  </si>
  <si>
    <t>ＰＬ</t>
  </si>
  <si>
    <t>手形売却損</t>
  </si>
  <si>
    <t>手形割引料</t>
  </si>
  <si>
    <t>売上割引料</t>
  </si>
  <si>
    <t>租税公課</t>
  </si>
  <si>
    <t>国税利子相当分</t>
  </si>
  <si>
    <t>地方税利子相当分</t>
  </si>
  <si>
    <t>ＰＬ</t>
  </si>
  <si>
    <t>預金利息</t>
  </si>
  <si>
    <t>貸付金利息</t>
  </si>
  <si>
    <t>還付加算金</t>
  </si>
  <si>
    <t>福利厚生費</t>
  </si>
  <si>
    <t>在宅手当</t>
  </si>
  <si>
    <t>※会計上の勘定科目等が各法人で相違するため、記載例では一般的な名称を使用しておりますのでご注意ください。</t>
  </si>
  <si>
    <t>課税通勤手当</t>
  </si>
  <si>
    <t>非課税通勤手当</t>
  </si>
  <si>
    <t>通勤費</t>
  </si>
  <si>
    <t>雑給</t>
  </si>
  <si>
    <t>持株会奨励金</t>
  </si>
  <si>
    <t>永年勤続表彰</t>
  </si>
  <si>
    <t>食事手当</t>
  </si>
  <si>
    <t>パート・アルバイト賃金</t>
  </si>
  <si>
    <t>パート・アルバイト給料</t>
  </si>
  <si>
    <t>賞与</t>
  </si>
  <si>
    <t>従業員賞与</t>
  </si>
  <si>
    <t>出向者賞与</t>
  </si>
  <si>
    <t>ＢＳ</t>
  </si>
  <si>
    <t>退職給付引当金</t>
  </si>
  <si>
    <t>引当金取り崩し</t>
  </si>
  <si>
    <t>役員報酬</t>
  </si>
  <si>
    <t>別表４</t>
  </si>
  <si>
    <t>過大役員報酬否認</t>
  </si>
  <si>
    <t>役員報酬損金否認</t>
  </si>
  <si>
    <t>給料・手当</t>
  </si>
  <si>
    <t>給料手当</t>
  </si>
  <si>
    <t>時間外手当</t>
  </si>
  <si>
    <t>出向者給与負担</t>
  </si>
  <si>
    <t>出向者給与負担受取</t>
  </si>
  <si>
    <t>出向者社会保険料</t>
  </si>
  <si>
    <t>出向者社会保険料受取</t>
  </si>
  <si>
    <t>賃金手当</t>
  </si>
  <si>
    <t>法定福利費</t>
  </si>
  <si>
    <t>厚生年金基金加算分</t>
  </si>
  <si>
    <t>出向者〃</t>
  </si>
  <si>
    <t>出向者〃受取分</t>
  </si>
  <si>
    <t>厚生年金基金代行部分</t>
  </si>
  <si>
    <t>退職給付費用</t>
  </si>
  <si>
    <t>適格退職年金掛金</t>
  </si>
  <si>
    <t>退職給与引当金繰入</t>
  </si>
  <si>
    <t>人材派遣料</t>
  </si>
  <si>
    <t>（うち派遣分）</t>
  </si>
  <si>
    <t>支払派遣料の７５％</t>
  </si>
  <si>
    <t>支払賃借料の２５％</t>
  </si>
  <si>
    <t>仕掛品</t>
  </si>
  <si>
    <t>給与</t>
  </si>
  <si>
    <t>担当部署名</t>
  </si>
  <si>
    <t>担当者</t>
  </si>
  <si>
    <t>法人名</t>
  </si>
  <si>
    <t>総務部　経理課　経理担当</t>
  </si>
  <si>
    <t>山梨　一郎</t>
  </si>
  <si>
    <t>株式会社　県税産業</t>
  </si>
  <si>
    <t>決算書等の種類</t>
  </si>
  <si>
    <t>決算書等の
表示科目</t>
  </si>
  <si>
    <t>決算額等</t>
  </si>
  <si>
    <t>決算額等のうち計上するもの</t>
  </si>
  <si>
    <t>決算額等のうち計上しないもの</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</si>
</sst>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s>
  <fonts count="11">
    <font>
      <sz val="11"/>
      <name val="ＭＳ Ｐゴシック"/>
      <family val="3"/>
    </font>
    <font>
      <sz val="6"/>
      <name val="ＭＳ Ｐゴシック"/>
      <family val="3"/>
    </font>
    <font>
      <sz val="10"/>
      <name val="ＭＳ Ｐゴシック"/>
      <family val="3"/>
    </font>
    <font>
      <sz val="10"/>
      <name val="ＭＳ Ｐ明朝"/>
      <family val="1"/>
    </font>
    <font>
      <sz val="9"/>
      <name val="ＭＳ Ｐ明朝"/>
      <family val="1"/>
    </font>
    <font>
      <sz val="11"/>
      <name val="ＭＳ Ｐ明朝"/>
      <family val="1"/>
    </font>
    <font>
      <b/>
      <sz val="12"/>
      <name val="ＭＳ Ｐ明朝"/>
      <family val="1"/>
    </font>
    <font>
      <b/>
      <sz val="10"/>
      <name val="ＭＳ Ｐゴシック"/>
      <family val="3"/>
    </font>
    <font>
      <b/>
      <sz val="11"/>
      <name val="ＭＳ Ｐゴシック"/>
      <family val="3"/>
    </font>
    <font>
      <b/>
      <sz val="14"/>
      <name val="ＭＳ Ｐゴシック"/>
      <family val="3"/>
    </font>
    <font>
      <sz val="8"/>
      <name val="ＭＳ Ｐ明朝"/>
      <family val="1"/>
    </font>
  </fonts>
  <fills count="2">
    <fill>
      <patternFill/>
    </fill>
    <fill>
      <patternFill patternType="gray125"/>
    </fill>
  </fills>
  <borders count="68">
    <border>
      <left/>
      <right/>
      <top/>
      <bottom/>
      <diagonal/>
    </border>
    <border>
      <left style="hair"/>
      <right style="hair"/>
      <top style="hair"/>
      <bottom style="thin"/>
    </border>
    <border>
      <left style="thin"/>
      <right style="hair"/>
      <top style="thin"/>
      <bottom style="hair"/>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hair"/>
    </border>
    <border>
      <left style="hair"/>
      <right style="hair"/>
      <top style="hair"/>
      <bottom>
        <color indexed="63"/>
      </bottom>
    </border>
    <border>
      <left style="thin"/>
      <right style="hair"/>
      <top>
        <color indexed="63"/>
      </top>
      <bottom style="hair"/>
    </border>
    <border>
      <left style="hair"/>
      <right style="hair"/>
      <top>
        <color indexed="63"/>
      </top>
      <bottom style="hair"/>
    </border>
    <border>
      <left style="hair"/>
      <right style="medium"/>
      <top style="thin"/>
      <bottom style="hair"/>
    </border>
    <border>
      <left style="hair"/>
      <right style="medium"/>
      <top style="hair"/>
      <bottom style="hair"/>
    </border>
    <border>
      <left style="hair"/>
      <right style="medium"/>
      <top style="hair"/>
      <bottom>
        <color indexed="63"/>
      </bottom>
    </border>
    <border>
      <left>
        <color indexed="63"/>
      </left>
      <right>
        <color indexed="63"/>
      </right>
      <top style="thin"/>
      <bottom style="medium"/>
    </border>
    <border>
      <left style="hair"/>
      <right style="hair"/>
      <top style="thin"/>
      <bottom style="medium"/>
    </border>
    <border>
      <left style="hair"/>
      <right style="medium"/>
      <top>
        <color indexed="63"/>
      </top>
      <bottom style="hair"/>
    </border>
    <border>
      <left style="hair"/>
      <right style="hair"/>
      <top style="medium"/>
      <bottom style="medium"/>
    </border>
    <border>
      <left>
        <color indexed="63"/>
      </left>
      <right>
        <color indexed="63"/>
      </right>
      <top>
        <color indexed="63"/>
      </top>
      <bottom style="medium"/>
    </border>
    <border>
      <left style="thin"/>
      <right style="thin"/>
      <top style="medium"/>
      <bottom style="thin"/>
    </border>
    <border>
      <left style="thin"/>
      <right style="thin"/>
      <top style="thin"/>
      <bottom style="medium"/>
    </border>
    <border>
      <left>
        <color indexed="63"/>
      </left>
      <right style="medium"/>
      <top>
        <color indexed="63"/>
      </top>
      <bottom style="medium"/>
    </border>
    <border>
      <left>
        <color indexed="63"/>
      </left>
      <right style="medium"/>
      <top style="thin"/>
      <bottom style="medium"/>
    </border>
    <border>
      <left style="hair"/>
      <right style="medium"/>
      <top style="hair"/>
      <bottom style="thin"/>
    </border>
    <border>
      <left style="medium"/>
      <right>
        <color indexed="63"/>
      </right>
      <top style="medium"/>
      <bottom style="medium"/>
    </border>
    <border>
      <left>
        <color indexed="63"/>
      </left>
      <right>
        <color indexed="63"/>
      </right>
      <top style="medium"/>
      <bottom style="medium"/>
    </border>
    <border>
      <left>
        <color indexed="63"/>
      </left>
      <right style="hair"/>
      <top style="medium"/>
      <bottom style="medium"/>
    </border>
    <border>
      <left style="thin"/>
      <right style="hair"/>
      <top>
        <color indexed="63"/>
      </top>
      <bottom>
        <color indexed="63"/>
      </bottom>
    </border>
    <border>
      <left style="thin"/>
      <right style="hair"/>
      <top>
        <color indexed="63"/>
      </top>
      <bottom style="thin"/>
    </border>
    <border>
      <left style="hair"/>
      <right>
        <color indexed="63"/>
      </right>
      <top style="medium"/>
      <bottom style="hair"/>
    </border>
    <border>
      <left>
        <color indexed="63"/>
      </left>
      <right style="hair"/>
      <top style="medium"/>
      <bottom style="hair"/>
    </border>
    <border>
      <left style="hair"/>
      <right style="hair"/>
      <top>
        <color indexed="63"/>
      </top>
      <bottom>
        <color indexed="63"/>
      </bottom>
    </border>
    <border>
      <left style="hair"/>
      <right style="hair"/>
      <top>
        <color indexed="63"/>
      </top>
      <bottom style="thin"/>
    </border>
    <border>
      <left style="hair"/>
      <right style="hair"/>
      <top style="medium"/>
      <bottom style="hair"/>
    </border>
    <border>
      <left style="thin"/>
      <right>
        <color indexed="63"/>
      </right>
      <top style="thin"/>
      <bottom style="medium"/>
    </border>
    <border>
      <left style="thin"/>
      <right style="hair"/>
      <top style="medium"/>
      <bottom style="hair"/>
    </border>
    <border>
      <left style="thin"/>
      <right style="hair"/>
      <top style="hair"/>
      <bottom style="thin"/>
    </border>
    <border>
      <left style="hair"/>
      <right style="hair"/>
      <top style="medium"/>
      <bottom>
        <color indexed="63"/>
      </bottom>
    </border>
    <border>
      <left>
        <color indexed="63"/>
      </left>
      <right style="medium"/>
      <top style="medium"/>
      <bottom style="medium"/>
    </border>
    <border>
      <left style="hair"/>
      <right style="medium"/>
      <top style="medium"/>
      <bottom style="hair"/>
    </border>
    <border>
      <left style="medium"/>
      <right style="thin"/>
      <top>
        <color indexed="63"/>
      </top>
      <bottom style="thin"/>
    </border>
    <border>
      <left style="medium"/>
      <right style="thin"/>
      <top style="thin"/>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hair"/>
      <right style="medium"/>
      <top>
        <color indexed="63"/>
      </top>
      <bottom>
        <color indexed="63"/>
      </bottom>
    </border>
    <border>
      <left style="hair"/>
      <right style="medium"/>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medium"/>
      <bottom style="thin"/>
    </border>
    <border>
      <left>
        <color indexed="63"/>
      </left>
      <right style="thin"/>
      <top style="medium"/>
      <bottom style="thin"/>
    </border>
    <border>
      <left>
        <color indexed="63"/>
      </left>
      <right style="thin"/>
      <top style="thin"/>
      <bottom style="medium"/>
    </border>
    <border diagonalDown="1">
      <left style="hair"/>
      <right>
        <color indexed="63"/>
      </right>
      <top style="thin"/>
      <bottom style="medium"/>
      <diagonal style="hair"/>
    </border>
    <border diagonalDown="1">
      <left>
        <color indexed="63"/>
      </left>
      <right>
        <color indexed="63"/>
      </right>
      <top style="thin"/>
      <bottom style="medium"/>
      <diagonal style="hair"/>
    </border>
    <border diagonalDown="1">
      <left>
        <color indexed="63"/>
      </left>
      <right style="medium"/>
      <top style="thin"/>
      <bottom style="medium"/>
      <diagonal style="hair"/>
    </border>
    <border>
      <left style="thin"/>
      <right style="thin"/>
      <top style="medium"/>
      <bottom>
        <color indexed="63"/>
      </bottom>
    </border>
    <border>
      <left style="thin"/>
      <right style="thin"/>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style="thin"/>
      <right style="hair"/>
      <top style="medium"/>
      <bottom>
        <color indexed="63"/>
      </bottom>
    </border>
    <border>
      <left style="hair"/>
      <right style="medium"/>
      <top style="medium"/>
      <bottom>
        <color indexed="63"/>
      </bottom>
    </border>
    <border>
      <left style="thin"/>
      <right style="thin"/>
      <top style="thin"/>
      <bottom>
        <color indexed="63"/>
      </bottom>
    </border>
    <border>
      <left style="thin"/>
      <right style="medium"/>
      <top style="medium"/>
      <bottom style="thin"/>
    </border>
    <border>
      <left style="thin"/>
      <right style="medium"/>
      <top style="thin"/>
      <bottom>
        <color indexed="63"/>
      </bottom>
    </border>
    <border>
      <left style="medium"/>
      <right style="thin"/>
      <top style="thin"/>
      <bottom>
        <color indexed="63"/>
      </bottom>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9">
    <xf numFmtId="0" fontId="0" fillId="0" borderId="0" xfId="0" applyAlignment="1">
      <alignment vertical="center"/>
    </xf>
    <xf numFmtId="0" fontId="2" fillId="0" borderId="0" xfId="0" applyFont="1" applyAlignment="1">
      <alignment vertical="center"/>
    </xf>
    <xf numFmtId="0" fontId="3" fillId="0" borderId="1"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vertical="center"/>
    </xf>
    <xf numFmtId="177" fontId="4" fillId="0" borderId="2" xfId="0" applyNumberFormat="1" applyFont="1" applyBorder="1" applyAlignment="1">
      <alignment horizontal="center" vertical="center"/>
    </xf>
    <xf numFmtId="177" fontId="4" fillId="0" borderId="3" xfId="0" applyNumberFormat="1" applyFont="1" applyBorder="1" applyAlignment="1">
      <alignment horizontal="center" vertical="center"/>
    </xf>
    <xf numFmtId="177" fontId="4" fillId="0" borderId="4" xfId="0" applyNumberFormat="1" applyFont="1" applyBorder="1" applyAlignment="1">
      <alignment horizontal="center" vertical="center"/>
    </xf>
    <xf numFmtId="177" fontId="4" fillId="0" borderId="5" xfId="0" applyNumberFormat="1" applyFont="1" applyBorder="1" applyAlignment="1">
      <alignment horizontal="left" vertical="center"/>
    </xf>
    <xf numFmtId="177" fontId="4" fillId="0" borderId="6" xfId="0" applyNumberFormat="1" applyFont="1" applyBorder="1" applyAlignment="1">
      <alignment horizontal="left" vertical="center"/>
    </xf>
    <xf numFmtId="177" fontId="4" fillId="0" borderId="5" xfId="0" applyNumberFormat="1" applyFont="1" applyBorder="1" applyAlignment="1">
      <alignment horizontal="right" vertical="center"/>
    </xf>
    <xf numFmtId="177" fontId="4" fillId="0" borderId="6" xfId="0" applyNumberFormat="1" applyFont="1" applyBorder="1" applyAlignment="1">
      <alignment horizontal="right" vertical="center"/>
    </xf>
    <xf numFmtId="177" fontId="4" fillId="0" borderId="7" xfId="0" applyNumberFormat="1" applyFont="1" applyBorder="1" applyAlignment="1">
      <alignment horizontal="left" vertical="center"/>
    </xf>
    <xf numFmtId="177" fontId="4" fillId="0" borderId="7" xfId="0" applyNumberFormat="1" applyFont="1" applyBorder="1" applyAlignment="1">
      <alignment horizontal="right" vertical="center"/>
    </xf>
    <xf numFmtId="0" fontId="4" fillId="0" borderId="5" xfId="0" applyNumberFormat="1" applyFont="1" applyBorder="1" applyAlignment="1">
      <alignment horizontal="left" vertical="center"/>
    </xf>
    <xf numFmtId="0" fontId="4" fillId="0" borderId="6" xfId="0" applyNumberFormat="1" applyFont="1" applyBorder="1" applyAlignment="1">
      <alignment horizontal="left" vertical="center"/>
    </xf>
    <xf numFmtId="0" fontId="4" fillId="0" borderId="7" xfId="0" applyNumberFormat="1" applyFont="1" applyBorder="1" applyAlignment="1">
      <alignment horizontal="left" vertical="center"/>
    </xf>
    <xf numFmtId="177" fontId="4" fillId="0" borderId="8" xfId="0" applyNumberFormat="1" applyFont="1" applyBorder="1" applyAlignment="1">
      <alignment horizontal="center" vertical="center"/>
    </xf>
    <xf numFmtId="177" fontId="4" fillId="0" borderId="9" xfId="0" applyNumberFormat="1" applyFont="1" applyBorder="1" applyAlignment="1">
      <alignment horizontal="left" vertical="center"/>
    </xf>
    <xf numFmtId="177" fontId="4" fillId="0" borderId="9" xfId="0" applyNumberFormat="1" applyFont="1" applyBorder="1" applyAlignment="1">
      <alignment horizontal="right" vertical="center"/>
    </xf>
    <xf numFmtId="0" fontId="5" fillId="0" borderId="0" xfId="0" applyFont="1" applyAlignment="1">
      <alignment vertical="center"/>
    </xf>
    <xf numFmtId="0" fontId="4" fillId="0" borderId="9" xfId="0" applyNumberFormat="1" applyFont="1" applyBorder="1" applyAlignment="1">
      <alignment horizontal="center" vertical="center"/>
    </xf>
    <xf numFmtId="0" fontId="6" fillId="0" borderId="0" xfId="0" applyFont="1" applyBorder="1" applyAlignment="1">
      <alignment vertical="center"/>
    </xf>
    <xf numFmtId="0" fontId="2" fillId="0" borderId="0" xfId="0" applyFont="1" applyBorder="1" applyAlignment="1">
      <alignment vertical="center"/>
    </xf>
    <xf numFmtId="0" fontId="2" fillId="0" borderId="0" xfId="0" applyFont="1" applyBorder="1" applyAlignment="1">
      <alignment horizontal="center" vertical="center" textRotation="255"/>
    </xf>
    <xf numFmtId="0" fontId="3" fillId="0" borderId="0" xfId="0" applyFont="1" applyBorder="1" applyAlignment="1">
      <alignment horizontal="left" vertical="center" indent="2"/>
    </xf>
    <xf numFmtId="0" fontId="3" fillId="0" borderId="0" xfId="0" applyFont="1" applyBorder="1" applyAlignment="1">
      <alignment horizontal="right" vertical="center" indent="1"/>
    </xf>
    <xf numFmtId="177" fontId="4" fillId="0" borderId="0" xfId="0" applyNumberFormat="1" applyFont="1" applyBorder="1" applyAlignment="1">
      <alignment horizontal="right" vertical="center"/>
    </xf>
    <xf numFmtId="0" fontId="3" fillId="0" borderId="0" xfId="0" applyFont="1" applyFill="1" applyBorder="1" applyAlignment="1">
      <alignment horizontal="left" vertical="center"/>
    </xf>
    <xf numFmtId="0" fontId="2" fillId="0" borderId="0" xfId="0" applyFont="1" applyBorder="1" applyAlignment="1">
      <alignment horizontal="center" vertical="center" textRotation="255" wrapText="1"/>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4" fillId="0" borderId="10" xfId="0" applyNumberFormat="1" applyFont="1" applyBorder="1" applyAlignment="1">
      <alignment horizontal="left" vertical="center"/>
    </xf>
    <xf numFmtId="0" fontId="4" fillId="0" borderId="11" xfId="0" applyNumberFormat="1" applyFont="1" applyBorder="1" applyAlignment="1">
      <alignment horizontal="left" vertical="center"/>
    </xf>
    <xf numFmtId="0" fontId="4" fillId="0" borderId="12" xfId="0" applyNumberFormat="1" applyFont="1" applyBorder="1" applyAlignment="1">
      <alignment horizontal="left" vertical="center"/>
    </xf>
    <xf numFmtId="0" fontId="3" fillId="0" borderId="13" xfId="0" applyFont="1" applyBorder="1" applyAlignment="1">
      <alignment horizontal="right" vertical="center" indent="1"/>
    </xf>
    <xf numFmtId="177" fontId="4" fillId="0" borderId="14" xfId="0" applyNumberFormat="1" applyFont="1" applyBorder="1" applyAlignment="1">
      <alignment horizontal="right" vertical="center"/>
    </xf>
    <xf numFmtId="0" fontId="4" fillId="0" borderId="9" xfId="0" applyNumberFormat="1" applyFont="1" applyBorder="1" applyAlignment="1">
      <alignment horizontal="left" vertical="center"/>
    </xf>
    <xf numFmtId="0" fontId="4" fillId="0" borderId="15" xfId="0" applyNumberFormat="1" applyFont="1" applyBorder="1" applyAlignment="1">
      <alignment horizontal="left" vertical="center"/>
    </xf>
    <xf numFmtId="177" fontId="4" fillId="0" borderId="16" xfId="0" applyNumberFormat="1" applyFont="1" applyBorder="1" applyAlignment="1">
      <alignment horizontal="right" vertical="center"/>
    </xf>
    <xf numFmtId="177" fontId="4" fillId="0" borderId="3" xfId="0" applyNumberFormat="1" applyFont="1" applyBorder="1" applyAlignment="1">
      <alignment horizontal="center" vertical="center" shrinkToFit="1"/>
    </xf>
    <xf numFmtId="0" fontId="8" fillId="0" borderId="0" xfId="0" applyFont="1" applyAlignment="1">
      <alignment vertical="center"/>
    </xf>
    <xf numFmtId="0" fontId="4" fillId="0" borderId="6" xfId="0" applyNumberFormat="1" applyFont="1" applyBorder="1" applyAlignment="1">
      <alignment horizontal="left" vertical="center" shrinkToFit="1"/>
    </xf>
    <xf numFmtId="177" fontId="4" fillId="0" borderId="6" xfId="0" applyNumberFormat="1" applyFont="1" applyBorder="1" applyAlignment="1">
      <alignment horizontal="left" vertical="center" shrinkToFit="1"/>
    </xf>
    <xf numFmtId="0" fontId="4" fillId="0" borderId="5" xfId="0" applyNumberFormat="1" applyFont="1" applyBorder="1" applyAlignment="1">
      <alignment horizontal="left" vertical="center" shrinkToFit="1"/>
    </xf>
    <xf numFmtId="0" fontId="4" fillId="0" borderId="9" xfId="0" applyNumberFormat="1" applyFont="1" applyBorder="1" applyAlignment="1">
      <alignment horizontal="left" vertical="center" shrinkToFit="1"/>
    </xf>
    <xf numFmtId="0" fontId="4" fillId="0" borderId="9" xfId="0" applyNumberFormat="1" applyFont="1" applyBorder="1" applyAlignment="1">
      <alignment vertical="center"/>
    </xf>
    <xf numFmtId="177" fontId="4" fillId="0" borderId="8" xfId="0" applyNumberFormat="1" applyFont="1" applyBorder="1" applyAlignment="1">
      <alignment horizontal="center" vertical="center" shrinkToFit="1"/>
    </xf>
    <xf numFmtId="0" fontId="4" fillId="0" borderId="5" xfId="0" applyNumberFormat="1" applyFont="1" applyBorder="1" applyAlignment="1">
      <alignmen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3" fillId="0" borderId="21" xfId="0" applyFont="1" applyFill="1" applyBorder="1" applyAlignment="1">
      <alignment horizontal="left" vertical="center"/>
    </xf>
    <xf numFmtId="0" fontId="3" fillId="0" borderId="22" xfId="0" applyFont="1" applyBorder="1" applyAlignment="1">
      <alignment horizontal="center" vertical="center" wrapText="1"/>
    </xf>
    <xf numFmtId="0" fontId="3" fillId="0" borderId="13" xfId="0" applyFont="1" applyFill="1" applyBorder="1" applyAlignment="1">
      <alignment horizontal="lef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3" fillId="0" borderId="9" xfId="0" applyFont="1" applyBorder="1" applyAlignment="1">
      <alignment horizontal="center" vertical="center" wrapText="1"/>
    </xf>
    <xf numFmtId="0" fontId="3" fillId="0" borderId="28"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33" xfId="0" applyFont="1" applyBorder="1" applyAlignment="1">
      <alignment horizontal="center" vertical="center"/>
    </xf>
    <xf numFmtId="0" fontId="3" fillId="0" borderId="13" xfId="0" applyFont="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3" fillId="0" borderId="36" xfId="0" applyFont="1" applyBorder="1" applyAlignment="1">
      <alignment horizontal="center" vertical="center" wrapText="1"/>
    </xf>
    <xf numFmtId="0" fontId="3" fillId="0" borderId="24" xfId="0" applyFont="1" applyBorder="1" applyAlignment="1">
      <alignment horizontal="left" vertical="center"/>
    </xf>
    <xf numFmtId="0" fontId="3" fillId="0" borderId="37" xfId="0" applyFont="1" applyBorder="1" applyAlignment="1">
      <alignment horizontal="left" vertical="center"/>
    </xf>
    <xf numFmtId="0" fontId="3" fillId="0" borderId="33" xfId="0" applyFont="1" applyBorder="1" applyAlignment="1">
      <alignment horizontal="left" vertical="center" indent="2"/>
    </xf>
    <xf numFmtId="0" fontId="3" fillId="0" borderId="13" xfId="0" applyFont="1" applyBorder="1" applyAlignment="1">
      <alignment horizontal="left" vertical="center" indent="2"/>
    </xf>
    <xf numFmtId="0" fontId="3" fillId="0" borderId="38" xfId="0" applyFont="1" applyBorder="1" applyAlignment="1">
      <alignment horizontal="center" vertical="center" wrapText="1"/>
    </xf>
    <xf numFmtId="0" fontId="3" fillId="0" borderId="13" xfId="0" applyFont="1" applyBorder="1" applyAlignment="1">
      <alignment horizontal="left" vertical="center"/>
    </xf>
    <xf numFmtId="0" fontId="3" fillId="0" borderId="21" xfId="0" applyFont="1" applyBorder="1" applyAlignment="1">
      <alignment horizontal="lef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0" xfId="0" applyFont="1" applyBorder="1" applyAlignment="1">
      <alignment horizontal="center" vertical="center" textRotation="255"/>
    </xf>
    <xf numFmtId="0" fontId="2" fillId="0" borderId="41" xfId="0" applyFont="1" applyBorder="1" applyAlignment="1">
      <alignment horizontal="center" vertical="center" textRotation="255"/>
    </xf>
    <xf numFmtId="0" fontId="2" fillId="0" borderId="42" xfId="0" applyFont="1" applyBorder="1" applyAlignment="1">
      <alignment horizontal="center" vertical="center" textRotation="255" wrapText="1"/>
    </xf>
    <xf numFmtId="0" fontId="2" fillId="0" borderId="43" xfId="0" applyFont="1" applyBorder="1" applyAlignment="1">
      <alignment horizontal="center" vertical="center" textRotation="255" wrapText="1"/>
    </xf>
    <xf numFmtId="0" fontId="2" fillId="0" borderId="44" xfId="0" applyFont="1" applyBorder="1" applyAlignment="1">
      <alignment horizontal="center" vertical="center" textRotation="255" wrapText="1"/>
    </xf>
    <xf numFmtId="0" fontId="3" fillId="0" borderId="45" xfId="0" applyFont="1" applyBorder="1" applyAlignment="1">
      <alignment horizontal="center" vertical="center" wrapText="1"/>
    </xf>
    <xf numFmtId="0" fontId="3" fillId="0" borderId="46" xfId="0" applyFont="1" applyBorder="1" applyAlignment="1">
      <alignment horizontal="center" vertical="center" wrapText="1"/>
    </xf>
    <xf numFmtId="0" fontId="2" fillId="0" borderId="33" xfId="0" applyFont="1" applyBorder="1" applyAlignment="1">
      <alignment horizontal="center" vertical="center"/>
    </xf>
    <xf numFmtId="0" fontId="2" fillId="0" borderId="13" xfId="0" applyFont="1" applyBorder="1" applyAlignment="1">
      <alignment horizontal="center" vertical="center"/>
    </xf>
    <xf numFmtId="0" fontId="2" fillId="0" borderId="47"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50" xfId="0" applyFont="1" applyBorder="1" applyAlignment="1">
      <alignment horizontal="center" vertical="center"/>
    </xf>
    <xf numFmtId="0" fontId="2" fillId="0" borderId="18" xfId="0" applyFont="1" applyBorder="1" applyAlignment="1">
      <alignment horizontal="center" vertical="center"/>
    </xf>
    <xf numFmtId="0" fontId="2" fillId="0" borderId="41" xfId="0" applyFont="1" applyBorder="1" applyAlignment="1">
      <alignment horizontal="center" vertical="center"/>
    </xf>
    <xf numFmtId="0" fontId="2" fillId="0" borderId="19" xfId="0" applyFont="1" applyBorder="1" applyAlignment="1">
      <alignment horizontal="center" vertical="center"/>
    </xf>
    <xf numFmtId="0" fontId="2" fillId="0" borderId="51" xfId="0" applyFont="1" applyBorder="1" applyAlignment="1">
      <alignment horizontal="center" vertical="center"/>
    </xf>
    <xf numFmtId="0" fontId="2" fillId="0" borderId="52" xfId="0" applyFont="1" applyBorder="1" applyAlignment="1">
      <alignment horizontal="center" vertical="center"/>
    </xf>
    <xf numFmtId="0" fontId="3" fillId="0" borderId="53" xfId="0" applyFont="1" applyFill="1" applyBorder="1" applyAlignment="1">
      <alignment horizontal="left" vertical="center"/>
    </xf>
    <xf numFmtId="0" fontId="3" fillId="0" borderId="54" xfId="0" applyFont="1" applyFill="1" applyBorder="1" applyAlignment="1">
      <alignment horizontal="left" vertical="center"/>
    </xf>
    <xf numFmtId="0" fontId="3" fillId="0" borderId="55" xfId="0" applyFont="1" applyFill="1" applyBorder="1" applyAlignment="1">
      <alignment horizontal="left" vertical="center"/>
    </xf>
    <xf numFmtId="0" fontId="2" fillId="0" borderId="56" xfId="0" applyFont="1" applyBorder="1" applyAlignment="1">
      <alignment horizontal="center" vertical="center"/>
    </xf>
    <xf numFmtId="0" fontId="2" fillId="0" borderId="57" xfId="0" applyFont="1" applyBorder="1" applyAlignment="1">
      <alignment horizontal="center" vertical="center"/>
    </xf>
    <xf numFmtId="0" fontId="2" fillId="0" borderId="58" xfId="0" applyFont="1" applyBorder="1" applyAlignment="1">
      <alignment horizontal="center" vertical="center"/>
    </xf>
    <xf numFmtId="0" fontId="2" fillId="0" borderId="59" xfId="0" applyFont="1" applyBorder="1" applyAlignment="1">
      <alignment horizontal="center" vertical="center"/>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17" xfId="0" applyFont="1" applyBorder="1" applyAlignment="1">
      <alignment horizontal="center" vertical="center"/>
    </xf>
    <xf numFmtId="0" fontId="2" fillId="0" borderId="20" xfId="0" applyFont="1" applyBorder="1" applyAlignment="1">
      <alignment horizontal="center" vertical="center"/>
    </xf>
    <xf numFmtId="0" fontId="10" fillId="0" borderId="62" xfId="0" applyFont="1" applyBorder="1" applyAlignment="1">
      <alignment horizontal="center" vertical="center" wrapText="1"/>
    </xf>
    <xf numFmtId="0" fontId="2" fillId="0" borderId="42" xfId="0" applyFont="1" applyBorder="1" applyAlignment="1">
      <alignment horizontal="center" vertical="center"/>
    </xf>
    <xf numFmtId="0" fontId="2" fillId="0" borderId="44" xfId="0" applyFont="1" applyBorder="1" applyAlignment="1">
      <alignment horizontal="center" vertical="center"/>
    </xf>
    <xf numFmtId="0" fontId="3" fillId="0" borderId="63" xfId="0" applyFont="1" applyBorder="1" applyAlignment="1">
      <alignment horizontal="center" vertical="center" wrapText="1"/>
    </xf>
    <xf numFmtId="0" fontId="2" fillId="0" borderId="64" xfId="0" applyFont="1" applyBorder="1" applyAlignment="1">
      <alignment horizontal="center" vertical="center"/>
    </xf>
    <xf numFmtId="0" fontId="2" fillId="0" borderId="65" xfId="0" applyFont="1" applyBorder="1" applyAlignment="1">
      <alignment horizontal="center" vertical="center"/>
    </xf>
    <xf numFmtId="0" fontId="2" fillId="0" borderId="66" xfId="0" applyFont="1" applyBorder="1" applyAlignment="1">
      <alignment horizontal="center" vertical="center"/>
    </xf>
    <xf numFmtId="0" fontId="2" fillId="0" borderId="67"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22</xdr:row>
      <xdr:rowOff>66675</xdr:rowOff>
    </xdr:from>
    <xdr:to>
      <xdr:col>4</xdr:col>
      <xdr:colOff>838200</xdr:colOff>
      <xdr:row>24</xdr:row>
      <xdr:rowOff>66675</xdr:rowOff>
    </xdr:to>
    <xdr:sp>
      <xdr:nvSpPr>
        <xdr:cNvPr id="1" name="AutoShape 1"/>
        <xdr:cNvSpPr>
          <a:spLocks/>
        </xdr:cNvSpPr>
      </xdr:nvSpPr>
      <xdr:spPr>
        <a:xfrm>
          <a:off x="1295400" y="4257675"/>
          <a:ext cx="2238375" cy="381000"/>
        </a:xfrm>
        <a:prstGeom prst="wedgeRectCallout">
          <a:avLst>
            <a:gd name="adj1" fmla="val 52111"/>
            <a:gd name="adj2" fmla="val 66666"/>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１ページで記載しきれない場合は、別紙に記載してください。</a:t>
          </a:r>
        </a:p>
      </xdr:txBody>
    </xdr:sp>
    <xdr:clientData/>
  </xdr:twoCellAnchor>
  <xdr:twoCellAnchor>
    <xdr:from>
      <xdr:col>7</xdr:col>
      <xdr:colOff>171450</xdr:colOff>
      <xdr:row>7</xdr:row>
      <xdr:rowOff>66675</xdr:rowOff>
    </xdr:from>
    <xdr:to>
      <xdr:col>9</xdr:col>
      <xdr:colOff>1304925</xdr:colOff>
      <xdr:row>9</xdr:row>
      <xdr:rowOff>104775</xdr:rowOff>
    </xdr:to>
    <xdr:sp>
      <xdr:nvSpPr>
        <xdr:cNvPr id="2" name="AutoShape 2"/>
        <xdr:cNvSpPr>
          <a:spLocks/>
        </xdr:cNvSpPr>
      </xdr:nvSpPr>
      <xdr:spPr>
        <a:xfrm>
          <a:off x="5686425" y="1400175"/>
          <a:ext cx="3057525" cy="419100"/>
        </a:xfrm>
        <a:prstGeom prst="wedgeRectCallout">
          <a:avLst>
            <a:gd name="adj1" fmla="val -55296"/>
            <a:gd name="adj2" fmla="val -2273"/>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損金算入を否認するため、法人税別表４で加算処理しているものは、報酬給与額には含まれません。</a:t>
          </a:r>
        </a:p>
      </xdr:txBody>
    </xdr:sp>
    <xdr:clientData/>
  </xdr:twoCellAnchor>
  <xdr:twoCellAnchor>
    <xdr:from>
      <xdr:col>4</xdr:col>
      <xdr:colOff>838200</xdr:colOff>
      <xdr:row>12</xdr:row>
      <xdr:rowOff>19050</xdr:rowOff>
    </xdr:from>
    <xdr:to>
      <xdr:col>5</xdr:col>
      <xdr:colOff>38100</xdr:colOff>
      <xdr:row>14</xdr:row>
      <xdr:rowOff>0</xdr:rowOff>
    </xdr:to>
    <xdr:sp>
      <xdr:nvSpPr>
        <xdr:cNvPr id="3" name="AutoShape 3"/>
        <xdr:cNvSpPr>
          <a:spLocks/>
        </xdr:cNvSpPr>
      </xdr:nvSpPr>
      <xdr:spPr>
        <a:xfrm>
          <a:off x="3533775" y="2305050"/>
          <a:ext cx="85725" cy="36195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28575</xdr:colOff>
      <xdr:row>11</xdr:row>
      <xdr:rowOff>66675</xdr:rowOff>
    </xdr:from>
    <xdr:to>
      <xdr:col>4</xdr:col>
      <xdr:colOff>714375</xdr:colOff>
      <xdr:row>16</xdr:row>
      <xdr:rowOff>171450</xdr:rowOff>
    </xdr:to>
    <xdr:sp>
      <xdr:nvSpPr>
        <xdr:cNvPr id="4" name="AutoShape 4"/>
        <xdr:cNvSpPr>
          <a:spLocks/>
        </xdr:cNvSpPr>
      </xdr:nvSpPr>
      <xdr:spPr>
        <a:xfrm>
          <a:off x="1257300" y="2162175"/>
          <a:ext cx="2152650" cy="1057275"/>
        </a:xfrm>
        <a:prstGeom prst="wedgeRectCallout">
          <a:avLst>
            <a:gd name="adj1" fmla="val 55310"/>
            <a:gd name="adj2" fmla="val -1846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出向者の給与を負担した場合は、当該給与負担額を報酬給与額に加算します。
逆に、給与の負担を受けた場合は、当該負担を受けた額を報酬給与額から減算します。</a:t>
          </a:r>
        </a:p>
      </xdr:txBody>
    </xdr:sp>
    <xdr:clientData/>
  </xdr:twoCellAnchor>
  <xdr:twoCellAnchor>
    <xdr:from>
      <xdr:col>6</xdr:col>
      <xdr:colOff>600075</xdr:colOff>
      <xdr:row>14</xdr:row>
      <xdr:rowOff>142875</xdr:rowOff>
    </xdr:from>
    <xdr:to>
      <xdr:col>9</xdr:col>
      <xdr:colOff>1543050</xdr:colOff>
      <xdr:row>17</xdr:row>
      <xdr:rowOff>133350</xdr:rowOff>
    </xdr:to>
    <xdr:sp>
      <xdr:nvSpPr>
        <xdr:cNvPr id="5" name="AutoShape 5"/>
        <xdr:cNvSpPr>
          <a:spLocks/>
        </xdr:cNvSpPr>
      </xdr:nvSpPr>
      <xdr:spPr>
        <a:xfrm>
          <a:off x="5229225" y="2809875"/>
          <a:ext cx="3752850" cy="561975"/>
        </a:xfrm>
        <a:prstGeom prst="wedgeRectCallout">
          <a:avLst>
            <a:gd name="adj1" fmla="val -33754"/>
            <a:gd name="adj2" fmla="val -77120"/>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出向者に係る給与負担金の中に、社会保険料などの法定福利費が含まれている場合は、当該法定福利費を報酬給与額から減算します。</a:t>
          </a:r>
        </a:p>
      </xdr:txBody>
    </xdr:sp>
    <xdr:clientData/>
  </xdr:twoCellAnchor>
  <xdr:twoCellAnchor>
    <xdr:from>
      <xdr:col>7</xdr:col>
      <xdr:colOff>504825</xdr:colOff>
      <xdr:row>32</xdr:row>
      <xdr:rowOff>66675</xdr:rowOff>
    </xdr:from>
    <xdr:to>
      <xdr:col>9</xdr:col>
      <xdr:colOff>1628775</xdr:colOff>
      <xdr:row>34</xdr:row>
      <xdr:rowOff>114300</xdr:rowOff>
    </xdr:to>
    <xdr:sp>
      <xdr:nvSpPr>
        <xdr:cNvPr id="6" name="AutoShape 7"/>
        <xdr:cNvSpPr>
          <a:spLocks/>
        </xdr:cNvSpPr>
      </xdr:nvSpPr>
      <xdr:spPr>
        <a:xfrm>
          <a:off x="6019800" y="6124575"/>
          <a:ext cx="3048000" cy="428625"/>
        </a:xfrm>
        <a:prstGeom prst="wedgeRectCallout">
          <a:avLst>
            <a:gd name="adj1" fmla="val -48125"/>
            <a:gd name="adj2" fmla="val -158888"/>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厚生年金基金の掛金のうち代行相当部分は、報酬給与額に含まれません。</a:t>
          </a:r>
        </a:p>
      </xdr:txBody>
    </xdr:sp>
    <xdr:clientData/>
  </xdr:twoCellAnchor>
  <xdr:twoCellAnchor>
    <xdr:from>
      <xdr:col>2</xdr:col>
      <xdr:colOff>228600</xdr:colOff>
      <xdr:row>32</xdr:row>
      <xdr:rowOff>66675</xdr:rowOff>
    </xdr:from>
    <xdr:to>
      <xdr:col>7</xdr:col>
      <xdr:colOff>323850</xdr:colOff>
      <xdr:row>36</xdr:row>
      <xdr:rowOff>28575</xdr:rowOff>
    </xdr:to>
    <xdr:sp>
      <xdr:nvSpPr>
        <xdr:cNvPr id="7" name="AutoShape 8"/>
        <xdr:cNvSpPr>
          <a:spLocks/>
        </xdr:cNvSpPr>
      </xdr:nvSpPr>
      <xdr:spPr>
        <a:xfrm>
          <a:off x="1457325" y="6124575"/>
          <a:ext cx="4381500" cy="723900"/>
        </a:xfrm>
        <a:prstGeom prst="wedgeRectCallout">
          <a:avLst>
            <a:gd name="adj1" fmla="val 6087"/>
            <a:gd name="adj2" fmla="val 73685"/>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厚生年金基金の掛金のうち代行相当部分を超える掛金額が、報酬給与額に含まれます。（掛金の全額ではありません。）
掛金のうち事務費、福祉施設掛金も報酬給与額に含まれません。
出向者に係る掛金についても、同様です。</a:t>
          </a:r>
        </a:p>
      </xdr:txBody>
    </xdr:sp>
    <xdr:clientData/>
  </xdr:twoCellAnchor>
  <xdr:twoCellAnchor>
    <xdr:from>
      <xdr:col>4</xdr:col>
      <xdr:colOff>838200</xdr:colOff>
      <xdr:row>44</xdr:row>
      <xdr:rowOff>57150</xdr:rowOff>
    </xdr:from>
    <xdr:to>
      <xdr:col>9</xdr:col>
      <xdr:colOff>1466850</xdr:colOff>
      <xdr:row>46</xdr:row>
      <xdr:rowOff>142875</xdr:rowOff>
    </xdr:to>
    <xdr:sp>
      <xdr:nvSpPr>
        <xdr:cNvPr id="8" name="AutoShape 9"/>
        <xdr:cNvSpPr>
          <a:spLocks/>
        </xdr:cNvSpPr>
      </xdr:nvSpPr>
      <xdr:spPr>
        <a:xfrm>
          <a:off x="3533775" y="8401050"/>
          <a:ext cx="5372100" cy="466725"/>
        </a:xfrm>
        <a:prstGeom prst="wedgeRectCallout">
          <a:avLst>
            <a:gd name="adj1" fmla="val -4787"/>
            <a:gd name="adj2" fmla="val -68365"/>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退職給付引当金を計上している場合、引当金への繰入額は報酬給与額に含まれません。
引当金を取り崩して支給している場合は、当該取り崩し額が報酬給与額に含まれます。</a:t>
          </a:r>
        </a:p>
      </xdr:txBody>
    </xdr:sp>
    <xdr:clientData/>
  </xdr:twoCellAnchor>
  <xdr:twoCellAnchor>
    <xdr:from>
      <xdr:col>2</xdr:col>
      <xdr:colOff>28575</xdr:colOff>
      <xdr:row>57</xdr:row>
      <xdr:rowOff>38100</xdr:rowOff>
    </xdr:from>
    <xdr:to>
      <xdr:col>5</xdr:col>
      <xdr:colOff>552450</xdr:colOff>
      <xdr:row>60</xdr:row>
      <xdr:rowOff>47625</xdr:rowOff>
    </xdr:to>
    <xdr:sp>
      <xdr:nvSpPr>
        <xdr:cNvPr id="9" name="AutoShape 10"/>
        <xdr:cNvSpPr>
          <a:spLocks/>
        </xdr:cNvSpPr>
      </xdr:nvSpPr>
      <xdr:spPr>
        <a:xfrm>
          <a:off x="1257300" y="10820400"/>
          <a:ext cx="2876550" cy="581025"/>
        </a:xfrm>
        <a:prstGeom prst="wedgeRectCallout">
          <a:avLst>
            <a:gd name="adj1" fmla="val 48013"/>
            <a:gd name="adj2" fmla="val -127050"/>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外形標準課税において派遣として取り扱うものは、労働者派遣法第２６条第１項に基づく派遣契約のみとなります。</a:t>
          </a:r>
        </a:p>
      </xdr:txBody>
    </xdr:sp>
    <xdr:clientData/>
  </xdr:twoCellAnchor>
  <xdr:twoCellAnchor>
    <xdr:from>
      <xdr:col>5</xdr:col>
      <xdr:colOff>638175</xdr:colOff>
      <xdr:row>56</xdr:row>
      <xdr:rowOff>95250</xdr:rowOff>
    </xdr:from>
    <xdr:to>
      <xdr:col>9</xdr:col>
      <xdr:colOff>1685925</xdr:colOff>
      <xdr:row>60</xdr:row>
      <xdr:rowOff>66675</xdr:rowOff>
    </xdr:to>
    <xdr:sp>
      <xdr:nvSpPr>
        <xdr:cNvPr id="10" name="AutoShape 11"/>
        <xdr:cNvSpPr>
          <a:spLocks/>
        </xdr:cNvSpPr>
      </xdr:nvSpPr>
      <xdr:spPr>
        <a:xfrm>
          <a:off x="4219575" y="10687050"/>
          <a:ext cx="4905375" cy="733425"/>
        </a:xfrm>
        <a:prstGeom prst="wedgeRectCallout">
          <a:avLst>
            <a:gd name="adj1" fmla="val -19708"/>
            <a:gd name="adj2" fmla="val -65583"/>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労働者派遣法に基づかない派遣契約の場合は、派遣労働者に係る給与の全額が報酬給与額に含まれます。
また、その他のケースで社外から人を受け入れている契約については、雇用関係等の状況に応じ出向又は請負・業務委託と同様な取り扱いとなります。</a:t>
          </a:r>
        </a:p>
      </xdr:txBody>
    </xdr:sp>
    <xdr:clientData/>
  </xdr:twoCellAnchor>
  <xdr:twoCellAnchor>
    <xdr:from>
      <xdr:col>5</xdr:col>
      <xdr:colOff>1028700</xdr:colOff>
      <xdr:row>0</xdr:row>
      <xdr:rowOff>57150</xdr:rowOff>
    </xdr:from>
    <xdr:to>
      <xdr:col>7</xdr:col>
      <xdr:colOff>28575</xdr:colOff>
      <xdr:row>1</xdr:row>
      <xdr:rowOff>114300</xdr:rowOff>
    </xdr:to>
    <xdr:sp>
      <xdr:nvSpPr>
        <xdr:cNvPr id="11" name="Rectangle 12"/>
        <xdr:cNvSpPr>
          <a:spLocks/>
        </xdr:cNvSpPr>
      </xdr:nvSpPr>
      <xdr:spPr>
        <a:xfrm>
          <a:off x="4610100" y="57150"/>
          <a:ext cx="9334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記　載　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66675</xdr:colOff>
      <xdr:row>23</xdr:row>
      <xdr:rowOff>180975</xdr:rowOff>
    </xdr:from>
    <xdr:to>
      <xdr:col>4</xdr:col>
      <xdr:colOff>590550</xdr:colOff>
      <xdr:row>27</xdr:row>
      <xdr:rowOff>123825</xdr:rowOff>
    </xdr:to>
    <xdr:sp>
      <xdr:nvSpPr>
        <xdr:cNvPr id="1" name="AutoShape 1"/>
        <xdr:cNvSpPr>
          <a:spLocks/>
        </xdr:cNvSpPr>
      </xdr:nvSpPr>
      <xdr:spPr>
        <a:xfrm>
          <a:off x="1295400" y="4562475"/>
          <a:ext cx="1990725" cy="704850"/>
        </a:xfrm>
        <a:prstGeom prst="wedgeRectCallout">
          <a:avLst>
            <a:gd name="adj1" fmla="val 64351"/>
            <a:gd name="adj2" fmla="val -31083"/>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持株会奨励金、永年勤続表彰など所得税において給与所得として課税対象となる手当は、報酬給与額に含まれます。</a:t>
          </a:r>
        </a:p>
      </xdr:txBody>
    </xdr:sp>
    <xdr:clientData/>
  </xdr:twoCellAnchor>
  <xdr:twoCellAnchor>
    <xdr:from>
      <xdr:col>2</xdr:col>
      <xdr:colOff>114300</xdr:colOff>
      <xdr:row>40</xdr:row>
      <xdr:rowOff>0</xdr:rowOff>
    </xdr:from>
    <xdr:to>
      <xdr:col>8</xdr:col>
      <xdr:colOff>428625</xdr:colOff>
      <xdr:row>45</xdr:row>
      <xdr:rowOff>104775</xdr:rowOff>
    </xdr:to>
    <xdr:sp>
      <xdr:nvSpPr>
        <xdr:cNvPr id="2" name="AutoShape 2"/>
        <xdr:cNvSpPr>
          <a:spLocks/>
        </xdr:cNvSpPr>
      </xdr:nvSpPr>
      <xdr:spPr>
        <a:xfrm>
          <a:off x="1343025" y="7620000"/>
          <a:ext cx="5638800" cy="1057275"/>
        </a:xfrm>
        <a:prstGeom prst="wedgeRectCallout">
          <a:avLst>
            <a:gd name="adj1" fmla="val -4773"/>
            <a:gd name="adj2" fmla="val -67912"/>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退職給付引当金を計上している場合、報酬給与額となるのは、引当金への繰入額ではなく、実際に支払った退職金の額となります。
引当金を取り崩してＢＳから直接支給している場合は、取り崩し額が実際に支払った額となるので、この金額を報酬給与額としてください。
なお、支給額のうち、引当金を取り崩して支払ったものについては、法人税別表４で減算処理をしますので、当該減算額を記載してください。
</a:t>
          </a:r>
        </a:p>
      </xdr:txBody>
    </xdr:sp>
    <xdr:clientData/>
  </xdr:twoCellAnchor>
  <xdr:twoCellAnchor>
    <xdr:from>
      <xdr:col>2</xdr:col>
      <xdr:colOff>95250</xdr:colOff>
      <xdr:row>48</xdr:row>
      <xdr:rowOff>114300</xdr:rowOff>
    </xdr:from>
    <xdr:to>
      <xdr:col>7</xdr:col>
      <xdr:colOff>838200</xdr:colOff>
      <xdr:row>55</xdr:row>
      <xdr:rowOff>123825</xdr:rowOff>
    </xdr:to>
    <xdr:sp>
      <xdr:nvSpPr>
        <xdr:cNvPr id="3" name="AutoShape 3"/>
        <xdr:cNvSpPr>
          <a:spLocks/>
        </xdr:cNvSpPr>
      </xdr:nvSpPr>
      <xdr:spPr>
        <a:xfrm>
          <a:off x="1323975" y="9258300"/>
          <a:ext cx="5029200" cy="1343025"/>
        </a:xfrm>
        <a:prstGeom prst="wedgeRectCallout">
          <a:avLst>
            <a:gd name="adj1" fmla="val 33018"/>
            <a:gd name="adj2" fmla="val -62939"/>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請負契約や業務委託契約による支払いは、労務の提供に対する対価ではなく、仕事の完成に対する対価であるため、労働契約に基づく給与の支払とは性質が異なります。このため、報酬給与額には含まれませんのでご注意ください。
ただし、名目上請負契約とされている場合でも、請け負った法人の従業者が注文者である法人の事務所等で役務の提供をしており、その状況が雇用関係又はこれに準ずる関係であると認められるときには、請負契約に基づき支払う代金は、労務の提供の対価に相当するものとして、注文者である法人の報酬給与額に含まれることとなりますのご注意ください。</a:t>
          </a:r>
        </a:p>
      </xdr:txBody>
    </xdr:sp>
    <xdr:clientData/>
  </xdr:twoCellAnchor>
  <xdr:twoCellAnchor>
    <xdr:from>
      <xdr:col>5</xdr:col>
      <xdr:colOff>0</xdr:colOff>
      <xdr:row>9</xdr:row>
      <xdr:rowOff>142875</xdr:rowOff>
    </xdr:from>
    <xdr:to>
      <xdr:col>8</xdr:col>
      <xdr:colOff>533400</xdr:colOff>
      <xdr:row>12</xdr:row>
      <xdr:rowOff>0</xdr:rowOff>
    </xdr:to>
    <xdr:sp>
      <xdr:nvSpPr>
        <xdr:cNvPr id="4" name="AutoShape 4"/>
        <xdr:cNvSpPr>
          <a:spLocks/>
        </xdr:cNvSpPr>
      </xdr:nvSpPr>
      <xdr:spPr>
        <a:xfrm>
          <a:off x="3581400" y="1857375"/>
          <a:ext cx="3505200" cy="428625"/>
        </a:xfrm>
        <a:prstGeom prst="wedgeRectCallout">
          <a:avLst>
            <a:gd name="adj1" fmla="val -34615"/>
            <a:gd name="adj2" fmla="val -8703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通勤手当のうち、所得税において給与所得として課税される部分は、報酬給与額に含まれます。</a:t>
          </a:r>
        </a:p>
      </xdr:txBody>
    </xdr:sp>
    <xdr:clientData/>
  </xdr:twoCellAnchor>
  <xdr:twoCellAnchor>
    <xdr:from>
      <xdr:col>7</xdr:col>
      <xdr:colOff>142875</xdr:colOff>
      <xdr:row>27</xdr:row>
      <xdr:rowOff>123825</xdr:rowOff>
    </xdr:from>
    <xdr:to>
      <xdr:col>9</xdr:col>
      <xdr:colOff>933450</xdr:colOff>
      <xdr:row>34</xdr:row>
      <xdr:rowOff>152400</xdr:rowOff>
    </xdr:to>
    <xdr:sp>
      <xdr:nvSpPr>
        <xdr:cNvPr id="5" name="AutoShape 8"/>
        <xdr:cNvSpPr>
          <a:spLocks/>
        </xdr:cNvSpPr>
      </xdr:nvSpPr>
      <xdr:spPr>
        <a:xfrm>
          <a:off x="5657850" y="5267325"/>
          <a:ext cx="2714625" cy="1362075"/>
        </a:xfrm>
        <a:prstGeom prst="wedgeRectCallout">
          <a:avLst>
            <a:gd name="adj1" fmla="val -114208"/>
            <a:gd name="adj2" fmla="val 61189"/>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棚卸資産、固定資産などに資産計上した労務費がある場合は、資産計上した（法人が費用として支払った）事業年度の報酬給与額に含まれます。
純支払利子及び純支払賃借料に該当する利子及び賃借料等が含まれている場合にも、それぞれ資産計上した事業年度の純支払利子及び純支払賃借料に含まれます。</a:t>
          </a:r>
        </a:p>
      </xdr:txBody>
    </xdr:sp>
    <xdr:clientData/>
  </xdr:twoCellAnchor>
  <xdr:twoCellAnchor>
    <xdr:from>
      <xdr:col>5</xdr:col>
      <xdr:colOff>1028700</xdr:colOff>
      <xdr:row>0</xdr:row>
      <xdr:rowOff>66675</xdr:rowOff>
    </xdr:from>
    <xdr:to>
      <xdr:col>7</xdr:col>
      <xdr:colOff>28575</xdr:colOff>
      <xdr:row>1</xdr:row>
      <xdr:rowOff>123825</xdr:rowOff>
    </xdr:to>
    <xdr:sp>
      <xdr:nvSpPr>
        <xdr:cNvPr id="6" name="Rectangle 9"/>
        <xdr:cNvSpPr>
          <a:spLocks/>
        </xdr:cNvSpPr>
      </xdr:nvSpPr>
      <xdr:spPr>
        <a:xfrm>
          <a:off x="4610100" y="66675"/>
          <a:ext cx="9334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記　載　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11</xdr:row>
      <xdr:rowOff>19050</xdr:rowOff>
    </xdr:from>
    <xdr:to>
      <xdr:col>9</xdr:col>
      <xdr:colOff>533400</xdr:colOff>
      <xdr:row>15</xdr:row>
      <xdr:rowOff>152400</xdr:rowOff>
    </xdr:to>
    <xdr:sp>
      <xdr:nvSpPr>
        <xdr:cNvPr id="1" name="AutoShape 1"/>
        <xdr:cNvSpPr>
          <a:spLocks/>
        </xdr:cNvSpPr>
      </xdr:nvSpPr>
      <xdr:spPr>
        <a:xfrm>
          <a:off x="5924550" y="2114550"/>
          <a:ext cx="2047875" cy="895350"/>
        </a:xfrm>
        <a:prstGeom prst="wedgeRectCallout">
          <a:avLst>
            <a:gd name="adj1" fmla="val -56976"/>
            <a:gd name="adj2" fmla="val -73402"/>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売上割引料は、売掛金を支払期日前に現金で支払ったことに対する報償的性質を有するものであり、負債の利子には当たらないため、支払利子に含まれません。</a:t>
          </a:r>
        </a:p>
      </xdr:txBody>
    </xdr:sp>
    <xdr:clientData/>
  </xdr:twoCellAnchor>
  <xdr:twoCellAnchor>
    <xdr:from>
      <xdr:col>6</xdr:col>
      <xdr:colOff>733425</xdr:colOff>
      <xdr:row>20</xdr:row>
      <xdr:rowOff>0</xdr:rowOff>
    </xdr:from>
    <xdr:to>
      <xdr:col>9</xdr:col>
      <xdr:colOff>514350</xdr:colOff>
      <xdr:row>24</xdr:row>
      <xdr:rowOff>114300</xdr:rowOff>
    </xdr:to>
    <xdr:sp>
      <xdr:nvSpPr>
        <xdr:cNvPr id="2" name="AutoShape 2"/>
        <xdr:cNvSpPr>
          <a:spLocks/>
        </xdr:cNvSpPr>
      </xdr:nvSpPr>
      <xdr:spPr>
        <a:xfrm>
          <a:off x="5362575" y="3810000"/>
          <a:ext cx="2590800" cy="876300"/>
        </a:xfrm>
        <a:prstGeom prst="wedgeRectCallout">
          <a:avLst>
            <a:gd name="adj1" fmla="val -52939"/>
            <a:gd name="adj2" fmla="val -69564"/>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申告書の提出期限延長に係る当該機関における利子税、地方税の延滞金のうち法人住民税及び事業税に係る申告書の提出期限延長期間における延滞金は、支払利子に含まれます。</a:t>
          </a:r>
        </a:p>
      </xdr:txBody>
    </xdr:sp>
    <xdr:clientData/>
  </xdr:twoCellAnchor>
  <xdr:twoCellAnchor>
    <xdr:from>
      <xdr:col>5</xdr:col>
      <xdr:colOff>552450</xdr:colOff>
      <xdr:row>39</xdr:row>
      <xdr:rowOff>161925</xdr:rowOff>
    </xdr:from>
    <xdr:to>
      <xdr:col>7</xdr:col>
      <xdr:colOff>904875</xdr:colOff>
      <xdr:row>44</xdr:row>
      <xdr:rowOff>95250</xdr:rowOff>
    </xdr:to>
    <xdr:sp>
      <xdr:nvSpPr>
        <xdr:cNvPr id="3" name="AutoShape 3"/>
        <xdr:cNvSpPr>
          <a:spLocks/>
        </xdr:cNvSpPr>
      </xdr:nvSpPr>
      <xdr:spPr>
        <a:xfrm>
          <a:off x="4133850" y="7553325"/>
          <a:ext cx="2286000" cy="885825"/>
        </a:xfrm>
        <a:prstGeom prst="wedgeRectCallout">
          <a:avLst>
            <a:gd name="adj1" fmla="val -52916"/>
            <a:gd name="adj2" fmla="val -8978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税金の還付金には利子としての性質がありませんので受取利子に含まれませんが、還付加算金は経済的な性質が利子に準ずるものであることから、受取利子に含まれます。</a:t>
          </a:r>
        </a:p>
      </xdr:txBody>
    </xdr:sp>
    <xdr:clientData/>
  </xdr:twoCellAnchor>
  <xdr:twoCellAnchor>
    <xdr:from>
      <xdr:col>5</xdr:col>
      <xdr:colOff>1028700</xdr:colOff>
      <xdr:row>0</xdr:row>
      <xdr:rowOff>66675</xdr:rowOff>
    </xdr:from>
    <xdr:to>
      <xdr:col>7</xdr:col>
      <xdr:colOff>28575</xdr:colOff>
      <xdr:row>1</xdr:row>
      <xdr:rowOff>123825</xdr:rowOff>
    </xdr:to>
    <xdr:sp>
      <xdr:nvSpPr>
        <xdr:cNvPr id="4" name="Rectangle 4"/>
        <xdr:cNvSpPr>
          <a:spLocks/>
        </xdr:cNvSpPr>
      </xdr:nvSpPr>
      <xdr:spPr>
        <a:xfrm>
          <a:off x="4610100" y="66675"/>
          <a:ext cx="9334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記　載　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76200</xdr:colOff>
      <xdr:row>6</xdr:row>
      <xdr:rowOff>47625</xdr:rowOff>
    </xdr:from>
    <xdr:to>
      <xdr:col>9</xdr:col>
      <xdr:colOff>952500</xdr:colOff>
      <xdr:row>10</xdr:row>
      <xdr:rowOff>142875</xdr:rowOff>
    </xdr:to>
    <xdr:sp>
      <xdr:nvSpPr>
        <xdr:cNvPr id="1" name="AutoShape 1"/>
        <xdr:cNvSpPr>
          <a:spLocks/>
        </xdr:cNvSpPr>
      </xdr:nvSpPr>
      <xdr:spPr>
        <a:xfrm>
          <a:off x="7515225" y="1190625"/>
          <a:ext cx="876300" cy="857250"/>
        </a:xfrm>
        <a:prstGeom prst="wedgeRectCallout">
          <a:avLst>
            <a:gd name="adj1" fmla="val -75000"/>
            <a:gd name="adj2" fmla="val -35555"/>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敷金・礼金・保証金・更新料などは、支払賃借料に含まれません。
</a:t>
          </a:r>
        </a:p>
      </xdr:txBody>
    </xdr:sp>
    <xdr:clientData/>
  </xdr:twoCellAnchor>
  <xdr:twoCellAnchor>
    <xdr:from>
      <xdr:col>7</xdr:col>
      <xdr:colOff>66675</xdr:colOff>
      <xdr:row>10</xdr:row>
      <xdr:rowOff>161925</xdr:rowOff>
    </xdr:from>
    <xdr:to>
      <xdr:col>8</xdr:col>
      <xdr:colOff>695325</xdr:colOff>
      <xdr:row>14</xdr:row>
      <xdr:rowOff>123825</xdr:rowOff>
    </xdr:to>
    <xdr:sp>
      <xdr:nvSpPr>
        <xdr:cNvPr id="2" name="AutoShape 2"/>
        <xdr:cNvSpPr>
          <a:spLocks/>
        </xdr:cNvSpPr>
      </xdr:nvSpPr>
      <xdr:spPr>
        <a:xfrm>
          <a:off x="5581650" y="2066925"/>
          <a:ext cx="1666875" cy="723900"/>
        </a:xfrm>
        <a:prstGeom prst="wedgeRectCallout">
          <a:avLst>
            <a:gd name="adj1" fmla="val -36287"/>
            <a:gd name="adj2" fmla="val -73685"/>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共益費・管理費等は契約書等で明確に区分されている場合には支払賃借料に含まれません。
</a:t>
          </a:r>
        </a:p>
      </xdr:txBody>
    </xdr:sp>
    <xdr:clientData/>
  </xdr:twoCellAnchor>
  <xdr:twoCellAnchor>
    <xdr:from>
      <xdr:col>3</xdr:col>
      <xdr:colOff>752475</xdr:colOff>
      <xdr:row>10</xdr:row>
      <xdr:rowOff>85725</xdr:rowOff>
    </xdr:from>
    <xdr:to>
      <xdr:col>6</xdr:col>
      <xdr:colOff>552450</xdr:colOff>
      <xdr:row>15</xdr:row>
      <xdr:rowOff>0</xdr:rowOff>
    </xdr:to>
    <xdr:sp>
      <xdr:nvSpPr>
        <xdr:cNvPr id="3" name="AutoShape 3"/>
        <xdr:cNvSpPr>
          <a:spLocks/>
        </xdr:cNvSpPr>
      </xdr:nvSpPr>
      <xdr:spPr>
        <a:xfrm>
          <a:off x="2486025" y="1990725"/>
          <a:ext cx="2695575" cy="866775"/>
        </a:xfrm>
        <a:prstGeom prst="wedgeRectCallout">
          <a:avLst>
            <a:gd name="adj1" fmla="val 62365"/>
            <a:gd name="adj2" fmla="val -82967"/>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社宅の家賃の一部を従業員が負担している場合、従業員負担分は相殺せずに、支払賃借料と受取賃借料に、それぞれ計上してください。
（受取賃借料項目を参照）</a:t>
          </a:r>
        </a:p>
      </xdr:txBody>
    </xdr:sp>
    <xdr:clientData/>
  </xdr:twoCellAnchor>
  <xdr:twoCellAnchor>
    <xdr:from>
      <xdr:col>5</xdr:col>
      <xdr:colOff>0</xdr:colOff>
      <xdr:row>19</xdr:row>
      <xdr:rowOff>161925</xdr:rowOff>
    </xdr:from>
    <xdr:to>
      <xdr:col>8</xdr:col>
      <xdr:colOff>419100</xdr:colOff>
      <xdr:row>24</xdr:row>
      <xdr:rowOff>76200</xdr:rowOff>
    </xdr:to>
    <xdr:sp>
      <xdr:nvSpPr>
        <xdr:cNvPr id="4" name="AutoShape 4"/>
        <xdr:cNvSpPr>
          <a:spLocks/>
        </xdr:cNvSpPr>
      </xdr:nvSpPr>
      <xdr:spPr>
        <a:xfrm>
          <a:off x="3581400" y="3781425"/>
          <a:ext cx="3390900" cy="866775"/>
        </a:xfrm>
        <a:prstGeom prst="wedgeRectCallout">
          <a:avLst>
            <a:gd name="adj1" fmla="val -42486"/>
            <a:gd name="adj2" fmla="val -68180"/>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倉庫料も契約期間が１月以上であれば、支払賃借料に含まれます。
倉庫料の中に出入庫サービスなどの役務の提供の対価が含まれている場合でも、契約書等で合理的に区分されていない限り、全額が支払賃借料に含まれます。
</a:t>
          </a:r>
        </a:p>
      </xdr:txBody>
    </xdr:sp>
    <xdr:clientData/>
  </xdr:twoCellAnchor>
  <xdr:twoCellAnchor>
    <xdr:from>
      <xdr:col>6</xdr:col>
      <xdr:colOff>495300</xdr:colOff>
      <xdr:row>37</xdr:row>
      <xdr:rowOff>76200</xdr:rowOff>
    </xdr:from>
    <xdr:to>
      <xdr:col>9</xdr:col>
      <xdr:colOff>219075</xdr:colOff>
      <xdr:row>41</xdr:row>
      <xdr:rowOff>66675</xdr:rowOff>
    </xdr:to>
    <xdr:sp>
      <xdr:nvSpPr>
        <xdr:cNvPr id="5" name="AutoShape 5"/>
        <xdr:cNvSpPr>
          <a:spLocks/>
        </xdr:cNvSpPr>
      </xdr:nvSpPr>
      <xdr:spPr>
        <a:xfrm>
          <a:off x="5124450" y="7086600"/>
          <a:ext cx="2533650" cy="752475"/>
        </a:xfrm>
        <a:prstGeom prst="wedgeRectCallout">
          <a:avLst>
            <a:gd name="adj1" fmla="val -43611"/>
            <a:gd name="adj2" fmla="val -84175"/>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自動販売機設置料や電柱敷地料などで雑収入として計上されているものも、その性質が受取賃借料となるものは、受取賃借料に含まれます。</a:t>
          </a:r>
        </a:p>
      </xdr:txBody>
    </xdr:sp>
    <xdr:clientData/>
  </xdr:twoCellAnchor>
  <xdr:twoCellAnchor>
    <xdr:from>
      <xdr:col>6</xdr:col>
      <xdr:colOff>790575</xdr:colOff>
      <xdr:row>44</xdr:row>
      <xdr:rowOff>123825</xdr:rowOff>
    </xdr:from>
    <xdr:to>
      <xdr:col>9</xdr:col>
      <xdr:colOff>533400</xdr:colOff>
      <xdr:row>49</xdr:row>
      <xdr:rowOff>57150</xdr:rowOff>
    </xdr:to>
    <xdr:sp>
      <xdr:nvSpPr>
        <xdr:cNvPr id="6" name="AutoShape 6"/>
        <xdr:cNvSpPr>
          <a:spLocks/>
        </xdr:cNvSpPr>
      </xdr:nvSpPr>
      <xdr:spPr>
        <a:xfrm>
          <a:off x="5419725" y="8467725"/>
          <a:ext cx="2552700" cy="885825"/>
        </a:xfrm>
        <a:prstGeom prst="wedgeRectCallout">
          <a:avLst>
            <a:gd name="adj1" fmla="val -58583"/>
            <a:gd name="adj2" fmla="val -85486"/>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ＭＳ Ｐゴシック"/>
              <a:ea typeface="ＭＳ Ｐゴシック"/>
              <a:cs typeface="ＭＳ Ｐゴシック"/>
            </a:rPr>
            <a:t>社宅の家賃の一部を従業員が負担している場合、従業員負担分は相殺せずに、支払賃借料と受取賃借料に、それぞれ計上してください。
（支払賃借料項目を参照）</a:t>
          </a:r>
        </a:p>
      </xdr:txBody>
    </xdr:sp>
    <xdr:clientData/>
  </xdr:twoCellAnchor>
  <xdr:twoCellAnchor>
    <xdr:from>
      <xdr:col>5</xdr:col>
      <xdr:colOff>1028700</xdr:colOff>
      <xdr:row>0</xdr:row>
      <xdr:rowOff>57150</xdr:rowOff>
    </xdr:from>
    <xdr:to>
      <xdr:col>7</xdr:col>
      <xdr:colOff>28575</xdr:colOff>
      <xdr:row>1</xdr:row>
      <xdr:rowOff>114300</xdr:rowOff>
    </xdr:to>
    <xdr:sp>
      <xdr:nvSpPr>
        <xdr:cNvPr id="7" name="Rectangle 7"/>
        <xdr:cNvSpPr>
          <a:spLocks/>
        </xdr:cNvSpPr>
      </xdr:nvSpPr>
      <xdr:spPr>
        <a:xfrm>
          <a:off x="4610100" y="57150"/>
          <a:ext cx="9334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記　載　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J65"/>
  <sheetViews>
    <sheetView tabSelected="1" view="pageBreakPreview" zoomScale="60" workbookViewId="0" topLeftCell="A1">
      <selection activeCell="J1" sqref="J1"/>
    </sheetView>
  </sheetViews>
  <sheetFormatPr defaultColWidth="9.00390625" defaultRowHeight="18" customHeight="1"/>
  <cols>
    <col min="1" max="1" width="9.00390625" style="1" customWidth="1"/>
    <col min="2" max="2" width="7.125" style="1" customWidth="1"/>
    <col min="3" max="3" width="6.625" style="1" customWidth="1"/>
    <col min="4" max="4" width="12.625" style="1" customWidth="1"/>
    <col min="5" max="5" width="11.625" style="1" customWidth="1"/>
    <col min="6" max="6" width="13.75390625" style="1" customWidth="1"/>
    <col min="7" max="7" width="11.625" style="1" customWidth="1"/>
    <col min="8" max="8" width="13.625" style="1" customWidth="1"/>
    <col min="9" max="9" width="11.625" style="1" customWidth="1"/>
    <col min="10" max="10" width="22.875" style="1" customWidth="1"/>
    <col min="11" max="16384" width="9.00390625" style="1" customWidth="1"/>
  </cols>
  <sheetData>
    <row r="1" spans="2:3" ht="15" customHeight="1">
      <c r="B1" s="22" t="s">
        <v>29</v>
      </c>
      <c r="C1" s="20"/>
    </row>
    <row r="2" spans="2:3" ht="15" customHeight="1" thickBot="1">
      <c r="B2" s="22"/>
      <c r="C2" s="20"/>
    </row>
    <row r="3" spans="2:10" s="4" customFormat="1" ht="15" customHeight="1">
      <c r="B3" s="94" t="s">
        <v>19</v>
      </c>
      <c r="C3" s="95"/>
      <c r="D3" s="91" t="s">
        <v>39</v>
      </c>
      <c r="E3" s="98"/>
      <c r="F3" s="50" t="s">
        <v>120</v>
      </c>
      <c r="G3" s="91" t="s">
        <v>123</v>
      </c>
      <c r="H3" s="92"/>
      <c r="I3" s="92"/>
      <c r="J3" s="93"/>
    </row>
    <row r="4" spans="2:10" s="4" customFormat="1" ht="15" customHeight="1" thickBot="1">
      <c r="B4" s="96"/>
      <c r="C4" s="97"/>
      <c r="D4" s="89" t="s">
        <v>40</v>
      </c>
      <c r="E4" s="99"/>
      <c r="F4" s="49" t="s">
        <v>118</v>
      </c>
      <c r="G4" s="89" t="s">
        <v>121</v>
      </c>
      <c r="H4" s="90"/>
      <c r="I4" s="51" t="s">
        <v>119</v>
      </c>
      <c r="J4" s="52" t="s">
        <v>122</v>
      </c>
    </row>
    <row r="5" spans="2:10" ht="15" customHeight="1">
      <c r="B5" s="80" t="s">
        <v>25</v>
      </c>
      <c r="C5" s="59" t="s">
        <v>124</v>
      </c>
      <c r="D5" s="64" t="s">
        <v>125</v>
      </c>
      <c r="E5" s="64" t="s">
        <v>126</v>
      </c>
      <c r="F5" s="61" t="s">
        <v>127</v>
      </c>
      <c r="G5" s="61"/>
      <c r="H5" s="62" t="s">
        <v>128</v>
      </c>
      <c r="I5" s="63"/>
      <c r="J5" s="87" t="s">
        <v>2</v>
      </c>
    </row>
    <row r="6" spans="2:10" ht="15" customHeight="1">
      <c r="B6" s="81"/>
      <c r="C6" s="60"/>
      <c r="D6" s="65"/>
      <c r="E6" s="65"/>
      <c r="F6" s="2" t="s">
        <v>1</v>
      </c>
      <c r="G6" s="2" t="s">
        <v>0</v>
      </c>
      <c r="H6" s="2" t="s">
        <v>1</v>
      </c>
      <c r="I6" s="2" t="s">
        <v>0</v>
      </c>
      <c r="J6" s="88"/>
    </row>
    <row r="7" spans="2:10" ht="15" customHeight="1">
      <c r="B7" s="82" t="s">
        <v>26</v>
      </c>
      <c r="C7" s="5" t="s">
        <v>54</v>
      </c>
      <c r="D7" s="8" t="s">
        <v>92</v>
      </c>
      <c r="E7" s="10">
        <f>G7</f>
        <v>3000000</v>
      </c>
      <c r="F7" s="14" t="s">
        <v>96</v>
      </c>
      <c r="G7" s="10">
        <v>3000000</v>
      </c>
      <c r="H7" s="14"/>
      <c r="I7" s="10"/>
      <c r="J7" s="32"/>
    </row>
    <row r="8" spans="2:10" ht="15" customHeight="1">
      <c r="B8" s="82"/>
      <c r="C8" s="6"/>
      <c r="D8" s="9"/>
      <c r="E8" s="11"/>
      <c r="F8" s="15"/>
      <c r="G8" s="11"/>
      <c r="H8" s="15"/>
      <c r="I8" s="11"/>
      <c r="J8" s="33"/>
    </row>
    <row r="9" spans="2:10" ht="15" customHeight="1">
      <c r="B9" s="82"/>
      <c r="C9" s="6" t="s">
        <v>93</v>
      </c>
      <c r="D9" s="43" t="s">
        <v>95</v>
      </c>
      <c r="E9" s="11">
        <f>G9</f>
        <v>-500000</v>
      </c>
      <c r="F9" s="15" t="s">
        <v>94</v>
      </c>
      <c r="G9" s="11">
        <v>-500000</v>
      </c>
      <c r="H9" s="15"/>
      <c r="I9" s="11"/>
      <c r="J9" s="33"/>
    </row>
    <row r="10" spans="2:10" ht="15" customHeight="1">
      <c r="B10" s="82"/>
      <c r="C10" s="6"/>
      <c r="D10" s="9"/>
      <c r="E10" s="11"/>
      <c r="F10" s="15"/>
      <c r="G10" s="11"/>
      <c r="H10" s="15"/>
      <c r="I10" s="11"/>
      <c r="J10" s="33"/>
    </row>
    <row r="11" spans="2:10" ht="15" customHeight="1">
      <c r="B11" s="82"/>
      <c r="C11" s="6" t="s">
        <v>54</v>
      </c>
      <c r="D11" s="9" t="s">
        <v>97</v>
      </c>
      <c r="E11" s="11">
        <f>G11+G12+G13+G14+I13+I14</f>
        <v>38463248</v>
      </c>
      <c r="F11" s="15" t="s">
        <v>96</v>
      </c>
      <c r="G11" s="11">
        <v>30025648</v>
      </c>
      <c r="H11" s="15"/>
      <c r="I11" s="11"/>
      <c r="J11" s="33"/>
    </row>
    <row r="12" spans="2:10" ht="15" customHeight="1">
      <c r="B12" s="82"/>
      <c r="C12" s="6"/>
      <c r="D12" s="9"/>
      <c r="E12" s="11"/>
      <c r="F12" s="15" t="s">
        <v>98</v>
      </c>
      <c r="G12" s="11">
        <v>7878312</v>
      </c>
      <c r="H12" s="15"/>
      <c r="I12" s="11"/>
      <c r="J12" s="33"/>
    </row>
    <row r="13" spans="2:10" ht="15" customHeight="1">
      <c r="B13" s="82"/>
      <c r="C13" s="6"/>
      <c r="D13" s="9"/>
      <c r="E13" s="11"/>
      <c r="F13" s="15" t="s">
        <v>99</v>
      </c>
      <c r="G13" s="11">
        <v>1889200</v>
      </c>
      <c r="H13" s="42" t="s">
        <v>101</v>
      </c>
      <c r="I13" s="11">
        <v>416532</v>
      </c>
      <c r="J13" s="33"/>
    </row>
    <row r="14" spans="2:10" ht="15" customHeight="1">
      <c r="B14" s="82"/>
      <c r="C14" s="6"/>
      <c r="D14" s="9"/>
      <c r="E14" s="11"/>
      <c r="F14" s="42" t="s">
        <v>100</v>
      </c>
      <c r="G14" s="11">
        <v>-1364782</v>
      </c>
      <c r="H14" s="42" t="s">
        <v>102</v>
      </c>
      <c r="I14" s="11">
        <v>-381662</v>
      </c>
      <c r="J14" s="33"/>
    </row>
    <row r="15" spans="2:10" ht="15" customHeight="1">
      <c r="B15" s="82"/>
      <c r="C15" s="6"/>
      <c r="D15" s="9"/>
      <c r="E15" s="11"/>
      <c r="F15" s="15"/>
      <c r="G15" s="11"/>
      <c r="H15" s="15"/>
      <c r="I15" s="11"/>
      <c r="J15" s="33"/>
    </row>
    <row r="16" spans="2:10" ht="15" customHeight="1">
      <c r="B16" s="82"/>
      <c r="C16" s="6"/>
      <c r="D16" s="9"/>
      <c r="E16" s="11"/>
      <c r="F16" s="15"/>
      <c r="G16" s="11"/>
      <c r="H16" s="15"/>
      <c r="I16" s="11"/>
      <c r="J16" s="33"/>
    </row>
    <row r="17" spans="2:10" ht="15" customHeight="1">
      <c r="B17" s="82"/>
      <c r="C17" s="6"/>
      <c r="D17" s="9"/>
      <c r="E17" s="11"/>
      <c r="F17" s="15"/>
      <c r="G17" s="11"/>
      <c r="H17" s="15"/>
      <c r="I17" s="11"/>
      <c r="J17" s="33"/>
    </row>
    <row r="18" spans="2:10" ht="15" customHeight="1">
      <c r="B18" s="82"/>
      <c r="C18" s="6"/>
      <c r="D18" s="9"/>
      <c r="E18" s="11"/>
      <c r="F18" s="15"/>
      <c r="G18" s="11"/>
      <c r="H18" s="15"/>
      <c r="I18" s="11"/>
      <c r="J18" s="33"/>
    </row>
    <row r="19" spans="2:10" ht="15" customHeight="1">
      <c r="B19" s="82"/>
      <c r="C19" s="40" t="s">
        <v>47</v>
      </c>
      <c r="D19" s="9" t="s">
        <v>103</v>
      </c>
      <c r="E19" s="11">
        <f>G19+G20+G21+G22+I21+I22</f>
        <v>67098639</v>
      </c>
      <c r="F19" s="15" t="s">
        <v>96</v>
      </c>
      <c r="G19" s="11">
        <v>50992684</v>
      </c>
      <c r="H19" s="15"/>
      <c r="I19" s="11"/>
      <c r="J19" s="33"/>
    </row>
    <row r="20" spans="2:10" ht="15" customHeight="1">
      <c r="B20" s="82"/>
      <c r="C20" s="6"/>
      <c r="D20" s="9"/>
      <c r="E20" s="11"/>
      <c r="F20" s="15" t="s">
        <v>98</v>
      </c>
      <c r="G20" s="11">
        <v>11875321</v>
      </c>
      <c r="H20" s="15"/>
      <c r="I20" s="11"/>
      <c r="J20" s="33"/>
    </row>
    <row r="21" spans="2:10" ht="15" customHeight="1">
      <c r="B21" s="82"/>
      <c r="C21" s="6"/>
      <c r="D21" s="9"/>
      <c r="E21" s="11"/>
      <c r="F21" s="15" t="s">
        <v>99</v>
      </c>
      <c r="G21" s="11">
        <v>5532600</v>
      </c>
      <c r="H21" s="42" t="s">
        <v>101</v>
      </c>
      <c r="I21" s="11">
        <v>1249596</v>
      </c>
      <c r="J21" s="33"/>
    </row>
    <row r="22" spans="2:10" ht="15" customHeight="1">
      <c r="B22" s="82"/>
      <c r="C22" s="6"/>
      <c r="D22" s="9"/>
      <c r="E22" s="11"/>
      <c r="F22" s="42" t="s">
        <v>100</v>
      </c>
      <c r="G22" s="11">
        <v>-1998000</v>
      </c>
      <c r="H22" s="42" t="s">
        <v>102</v>
      </c>
      <c r="I22" s="11">
        <v>-553562</v>
      </c>
      <c r="J22" s="33"/>
    </row>
    <row r="23" spans="2:10" ht="15" customHeight="1">
      <c r="B23" s="82"/>
      <c r="C23" s="6"/>
      <c r="D23" s="9"/>
      <c r="E23" s="11"/>
      <c r="F23" s="15"/>
      <c r="G23" s="11"/>
      <c r="H23" s="15"/>
      <c r="I23" s="11"/>
      <c r="J23" s="33"/>
    </row>
    <row r="24" spans="2:10" ht="15" customHeight="1">
      <c r="B24" s="82"/>
      <c r="C24" s="6"/>
      <c r="D24" s="9"/>
      <c r="E24" s="11"/>
      <c r="F24" s="15"/>
      <c r="G24" s="11"/>
      <c r="H24" s="15"/>
      <c r="I24" s="11"/>
      <c r="J24" s="33"/>
    </row>
    <row r="25" spans="2:10" ht="15" customHeight="1">
      <c r="B25" s="82"/>
      <c r="C25" s="7"/>
      <c r="D25" s="12"/>
      <c r="E25" s="13"/>
      <c r="F25" s="16" t="s">
        <v>20</v>
      </c>
      <c r="G25" s="13">
        <f>'報酬給与額別紙'!G57</f>
        <v>287330624</v>
      </c>
      <c r="H25" s="16"/>
      <c r="I25" s="13"/>
      <c r="J25" s="34"/>
    </row>
    <row r="26" spans="2:10" ht="18" customHeight="1" thickBot="1">
      <c r="B26" s="83"/>
      <c r="C26" s="75" t="s">
        <v>3</v>
      </c>
      <c r="D26" s="76"/>
      <c r="E26" s="76"/>
      <c r="F26" s="35" t="s">
        <v>5</v>
      </c>
      <c r="G26" s="36">
        <f>SUM(G7:G25)</f>
        <v>394661607</v>
      </c>
      <c r="H26" s="55" t="s">
        <v>9</v>
      </c>
      <c r="I26" s="55"/>
      <c r="J26" s="53"/>
    </row>
    <row r="27" spans="2:10" s="4" customFormat="1" ht="3" customHeight="1" thickBot="1">
      <c r="B27" s="24"/>
      <c r="C27" s="25"/>
      <c r="D27" s="25"/>
      <c r="E27" s="25"/>
      <c r="F27" s="26"/>
      <c r="G27" s="27"/>
      <c r="H27" s="28"/>
      <c r="I27" s="28"/>
      <c r="J27" s="28"/>
    </row>
    <row r="28" spans="2:10" ht="18" customHeight="1">
      <c r="B28" s="84" t="s">
        <v>27</v>
      </c>
      <c r="C28" s="70" t="s">
        <v>124</v>
      </c>
      <c r="D28" s="72" t="s">
        <v>125</v>
      </c>
      <c r="E28" s="66" t="s">
        <v>126</v>
      </c>
      <c r="F28" s="66" t="s">
        <v>127</v>
      </c>
      <c r="G28" s="66"/>
      <c r="H28" s="66" t="s">
        <v>128</v>
      </c>
      <c r="I28" s="66"/>
      <c r="J28" s="77" t="s">
        <v>2</v>
      </c>
    </row>
    <row r="29" spans="2:10" ht="18" customHeight="1">
      <c r="B29" s="85"/>
      <c r="C29" s="71"/>
      <c r="D29" s="65"/>
      <c r="E29" s="67"/>
      <c r="F29" s="2" t="s">
        <v>1</v>
      </c>
      <c r="G29" s="2" t="s">
        <v>0</v>
      </c>
      <c r="H29" s="2" t="s">
        <v>1</v>
      </c>
      <c r="I29" s="2" t="s">
        <v>0</v>
      </c>
      <c r="J29" s="54"/>
    </row>
    <row r="30" spans="2:10" ht="15" customHeight="1">
      <c r="B30" s="85"/>
      <c r="C30" s="5" t="s">
        <v>70</v>
      </c>
      <c r="D30" s="8" t="s">
        <v>104</v>
      </c>
      <c r="E30" s="10">
        <f>G30+G31+G32+I30+I31</f>
        <v>29524875</v>
      </c>
      <c r="F30" s="44" t="s">
        <v>105</v>
      </c>
      <c r="G30" s="10">
        <v>4254414</v>
      </c>
      <c r="H30" s="44" t="s">
        <v>108</v>
      </c>
      <c r="I30" s="10">
        <v>4899338</v>
      </c>
      <c r="J30" s="32"/>
    </row>
    <row r="31" spans="2:10" ht="15" customHeight="1">
      <c r="B31" s="85"/>
      <c r="C31" s="17"/>
      <c r="D31" s="18"/>
      <c r="E31" s="19"/>
      <c r="F31" s="37" t="s">
        <v>106</v>
      </c>
      <c r="G31" s="19">
        <v>196122</v>
      </c>
      <c r="H31" s="37" t="s">
        <v>60</v>
      </c>
      <c r="I31" s="19">
        <v>20233826</v>
      </c>
      <c r="J31" s="38"/>
    </row>
    <row r="32" spans="2:10" ht="15" customHeight="1">
      <c r="B32" s="85"/>
      <c r="C32" s="17"/>
      <c r="D32" s="18"/>
      <c r="E32" s="19"/>
      <c r="F32" s="37" t="s">
        <v>107</v>
      </c>
      <c r="G32" s="19">
        <v>-58825</v>
      </c>
      <c r="H32" s="37"/>
      <c r="I32" s="19"/>
      <c r="J32" s="38"/>
    </row>
    <row r="33" spans="2:10" ht="15" customHeight="1">
      <c r="B33" s="85"/>
      <c r="C33" s="17"/>
      <c r="D33" s="18"/>
      <c r="E33" s="19"/>
      <c r="F33" s="37"/>
      <c r="G33" s="19"/>
      <c r="H33" s="37"/>
      <c r="I33" s="19"/>
      <c r="J33" s="38"/>
    </row>
    <row r="34" spans="2:10" ht="15" customHeight="1">
      <c r="B34" s="85"/>
      <c r="C34" s="17"/>
      <c r="D34" s="18"/>
      <c r="E34" s="19"/>
      <c r="F34" s="37"/>
      <c r="G34" s="19"/>
      <c r="H34" s="37"/>
      <c r="I34" s="19"/>
      <c r="J34" s="38"/>
    </row>
    <row r="35" spans="2:10" ht="15" customHeight="1">
      <c r="B35" s="85"/>
      <c r="C35" s="17"/>
      <c r="D35" s="18"/>
      <c r="E35" s="19"/>
      <c r="F35" s="37"/>
      <c r="G35" s="19"/>
      <c r="H35" s="37"/>
      <c r="I35" s="19"/>
      <c r="J35" s="38"/>
    </row>
    <row r="36" spans="2:10" ht="15" customHeight="1">
      <c r="B36" s="85"/>
      <c r="C36" s="17"/>
      <c r="D36" s="18"/>
      <c r="E36" s="19"/>
      <c r="F36" s="37"/>
      <c r="G36" s="19"/>
      <c r="H36" s="37"/>
      <c r="I36" s="19"/>
      <c r="J36" s="38"/>
    </row>
    <row r="37" spans="2:10" ht="15" customHeight="1">
      <c r="B37" s="85"/>
      <c r="C37" s="17"/>
      <c r="D37" s="18"/>
      <c r="E37" s="19"/>
      <c r="F37" s="37"/>
      <c r="G37" s="19"/>
      <c r="H37" s="37"/>
      <c r="I37" s="19"/>
      <c r="J37" s="38"/>
    </row>
    <row r="38" spans="2:10" ht="15" customHeight="1">
      <c r="B38" s="85"/>
      <c r="C38" s="17" t="s">
        <v>47</v>
      </c>
      <c r="D38" s="18" t="s">
        <v>104</v>
      </c>
      <c r="E38" s="19">
        <f>G38+G39+G40+I38+I39</f>
        <v>45531607</v>
      </c>
      <c r="F38" s="45" t="s">
        <v>105</v>
      </c>
      <c r="G38" s="19">
        <v>5541423</v>
      </c>
      <c r="H38" s="45" t="s">
        <v>108</v>
      </c>
      <c r="I38" s="19">
        <v>5994238</v>
      </c>
      <c r="J38" s="38"/>
    </row>
    <row r="39" spans="2:10" ht="15" customHeight="1">
      <c r="B39" s="85"/>
      <c r="C39" s="6"/>
      <c r="D39" s="9"/>
      <c r="E39" s="11"/>
      <c r="F39" s="15" t="s">
        <v>106</v>
      </c>
      <c r="G39" s="11">
        <v>338951</v>
      </c>
      <c r="H39" s="15" t="s">
        <v>60</v>
      </c>
      <c r="I39" s="11">
        <v>33751216</v>
      </c>
      <c r="J39" s="33"/>
    </row>
    <row r="40" spans="2:10" ht="15" customHeight="1">
      <c r="B40" s="85"/>
      <c r="C40" s="6"/>
      <c r="D40" s="9"/>
      <c r="E40" s="11"/>
      <c r="F40" s="15" t="s">
        <v>107</v>
      </c>
      <c r="G40" s="11">
        <v>-94221</v>
      </c>
      <c r="H40" s="15"/>
      <c r="I40" s="11"/>
      <c r="J40" s="33"/>
    </row>
    <row r="41" spans="2:10" ht="15" customHeight="1">
      <c r="B41" s="85"/>
      <c r="C41" s="6"/>
      <c r="D41" s="9"/>
      <c r="E41" s="11"/>
      <c r="F41" s="15"/>
      <c r="G41" s="11"/>
      <c r="H41" s="15"/>
      <c r="I41" s="11"/>
      <c r="J41" s="33"/>
    </row>
    <row r="42" spans="2:10" ht="15" customHeight="1">
      <c r="B42" s="85"/>
      <c r="C42" s="6" t="s">
        <v>54</v>
      </c>
      <c r="D42" s="9" t="s">
        <v>109</v>
      </c>
      <c r="E42" s="11">
        <f>G42+I42</f>
        <v>25265293</v>
      </c>
      <c r="F42" s="15" t="s">
        <v>110</v>
      </c>
      <c r="G42" s="11">
        <v>5131467</v>
      </c>
      <c r="H42" s="42" t="s">
        <v>111</v>
      </c>
      <c r="I42" s="11">
        <v>20133826</v>
      </c>
      <c r="J42" s="33"/>
    </row>
    <row r="43" spans="2:10" ht="15" customHeight="1">
      <c r="B43" s="85"/>
      <c r="C43" s="6"/>
      <c r="D43" s="9"/>
      <c r="E43" s="11"/>
      <c r="F43" s="15"/>
      <c r="G43" s="11"/>
      <c r="H43" s="15"/>
      <c r="I43" s="11"/>
      <c r="J43" s="33"/>
    </row>
    <row r="44" spans="2:10" ht="15" customHeight="1">
      <c r="B44" s="85"/>
      <c r="C44" s="40" t="s">
        <v>47</v>
      </c>
      <c r="D44" s="9" t="s">
        <v>109</v>
      </c>
      <c r="E44" s="11">
        <f>G44+I44</f>
        <v>39415048</v>
      </c>
      <c r="F44" s="15" t="s">
        <v>110</v>
      </c>
      <c r="G44" s="11">
        <v>6058774</v>
      </c>
      <c r="H44" s="42" t="s">
        <v>111</v>
      </c>
      <c r="I44" s="11">
        <v>33356274</v>
      </c>
      <c r="J44" s="33"/>
    </row>
    <row r="45" spans="2:10" ht="15" customHeight="1">
      <c r="B45" s="85"/>
      <c r="C45" s="6"/>
      <c r="D45" s="9"/>
      <c r="E45" s="11"/>
      <c r="F45" s="15"/>
      <c r="G45" s="11"/>
      <c r="H45" s="15"/>
      <c r="I45" s="11"/>
      <c r="J45" s="33"/>
    </row>
    <row r="46" spans="2:10" ht="15" customHeight="1">
      <c r="B46" s="85"/>
      <c r="C46" s="6"/>
      <c r="D46" s="9"/>
      <c r="E46" s="11"/>
      <c r="F46" s="15"/>
      <c r="G46" s="11"/>
      <c r="H46" s="15"/>
      <c r="I46" s="11"/>
      <c r="J46" s="33"/>
    </row>
    <row r="47" spans="2:10" ht="15" customHeight="1">
      <c r="B47" s="85"/>
      <c r="C47" s="6"/>
      <c r="D47" s="9"/>
      <c r="E47" s="11"/>
      <c r="F47" s="15"/>
      <c r="G47" s="11"/>
      <c r="H47" s="15"/>
      <c r="I47" s="11"/>
      <c r="J47" s="33"/>
    </row>
    <row r="48" spans="2:10" ht="18" customHeight="1" thickBot="1">
      <c r="B48" s="86"/>
      <c r="C48" s="68" t="s">
        <v>3</v>
      </c>
      <c r="D48" s="69"/>
      <c r="E48" s="69"/>
      <c r="F48" s="35" t="s">
        <v>6</v>
      </c>
      <c r="G48" s="36">
        <f>SUM(G30:G47)</f>
        <v>21368105</v>
      </c>
      <c r="H48" s="78" t="s">
        <v>10</v>
      </c>
      <c r="I48" s="78"/>
      <c r="J48" s="79"/>
    </row>
    <row r="49" spans="2:10" s="4" customFormat="1" ht="3" customHeight="1" thickBot="1">
      <c r="B49" s="29"/>
      <c r="C49" s="30"/>
      <c r="D49" s="30"/>
      <c r="E49" s="30"/>
      <c r="F49" s="26"/>
      <c r="G49" s="27"/>
      <c r="H49" s="31"/>
      <c r="I49" s="31"/>
      <c r="J49" s="31"/>
    </row>
    <row r="50" spans="2:10" ht="18" customHeight="1">
      <c r="B50" s="84" t="s">
        <v>28</v>
      </c>
      <c r="C50" s="70" t="s">
        <v>124</v>
      </c>
      <c r="D50" s="72" t="s">
        <v>125</v>
      </c>
      <c r="E50" s="66" t="s">
        <v>126</v>
      </c>
      <c r="F50" s="66" t="s">
        <v>127</v>
      </c>
      <c r="G50" s="66"/>
      <c r="H50" s="66" t="s">
        <v>128</v>
      </c>
      <c r="I50" s="66"/>
      <c r="J50" s="77" t="s">
        <v>2</v>
      </c>
    </row>
    <row r="51" spans="2:10" ht="18" customHeight="1">
      <c r="B51" s="85"/>
      <c r="C51" s="71"/>
      <c r="D51" s="65"/>
      <c r="E51" s="67"/>
      <c r="F51" s="2" t="s">
        <v>1</v>
      </c>
      <c r="G51" s="2" t="s">
        <v>0</v>
      </c>
      <c r="H51" s="2" t="s">
        <v>1</v>
      </c>
      <c r="I51" s="2" t="s">
        <v>0</v>
      </c>
      <c r="J51" s="54"/>
    </row>
    <row r="52" spans="2:10" ht="15" customHeight="1">
      <c r="B52" s="85"/>
      <c r="C52" s="5" t="s">
        <v>70</v>
      </c>
      <c r="D52" s="8" t="s">
        <v>112</v>
      </c>
      <c r="E52" s="10">
        <f>E53+I53</f>
        <v>11532596</v>
      </c>
      <c r="F52" s="48" t="s">
        <v>23</v>
      </c>
      <c r="G52" s="10">
        <f>ROUNDDOWN(E53*0.75,0)</f>
        <v>2850353</v>
      </c>
      <c r="H52" s="48" t="s">
        <v>24</v>
      </c>
      <c r="I52" s="10">
        <f>ROUNDDOWN(E53*0.25,0)</f>
        <v>950117</v>
      </c>
      <c r="J52" s="32"/>
    </row>
    <row r="53" spans="2:10" ht="15" customHeight="1">
      <c r="B53" s="85"/>
      <c r="C53" s="17"/>
      <c r="D53" s="18" t="s">
        <v>113</v>
      </c>
      <c r="E53" s="19">
        <v>3800471</v>
      </c>
      <c r="F53" s="21"/>
      <c r="G53" s="19"/>
      <c r="H53" s="46" t="s">
        <v>60</v>
      </c>
      <c r="I53" s="19">
        <v>7732125</v>
      </c>
      <c r="J53" s="38"/>
    </row>
    <row r="54" spans="2:10" ht="15" customHeight="1">
      <c r="B54" s="85"/>
      <c r="C54" s="17"/>
      <c r="D54" s="18"/>
      <c r="E54" s="19"/>
      <c r="F54" s="21"/>
      <c r="G54" s="19"/>
      <c r="H54" s="46"/>
      <c r="I54" s="19"/>
      <c r="J54" s="38"/>
    </row>
    <row r="55" spans="2:10" ht="15" customHeight="1">
      <c r="B55" s="85"/>
      <c r="C55" s="47" t="s">
        <v>47</v>
      </c>
      <c r="D55" s="18" t="s">
        <v>112</v>
      </c>
      <c r="E55" s="19">
        <f>E56+I56</f>
        <v>21207508</v>
      </c>
      <c r="F55" s="21" t="s">
        <v>114</v>
      </c>
      <c r="G55" s="19">
        <f>ROUNDDOWN(E56*0.75,0)</f>
        <v>3583165</v>
      </c>
      <c r="H55" s="46" t="s">
        <v>115</v>
      </c>
      <c r="I55" s="19">
        <f>ROUNDDOWN(E56*0.25,0)</f>
        <v>1194388</v>
      </c>
      <c r="J55" s="38"/>
    </row>
    <row r="56" spans="2:10" ht="15" customHeight="1">
      <c r="B56" s="85"/>
      <c r="C56" s="17"/>
      <c r="D56" s="18" t="s">
        <v>113</v>
      </c>
      <c r="E56" s="19">
        <v>4777554</v>
      </c>
      <c r="F56" s="21"/>
      <c r="G56" s="19"/>
      <c r="H56" s="46" t="s">
        <v>60</v>
      </c>
      <c r="I56" s="19">
        <v>16429954</v>
      </c>
      <c r="J56" s="38"/>
    </row>
    <row r="57" spans="2:10" ht="15" customHeight="1">
      <c r="B57" s="85"/>
      <c r="C57" s="17"/>
      <c r="D57" s="18"/>
      <c r="E57" s="19"/>
      <c r="F57" s="21"/>
      <c r="G57" s="19"/>
      <c r="H57" s="46"/>
      <c r="I57" s="19"/>
      <c r="J57" s="38"/>
    </row>
    <row r="58" spans="2:10" ht="15" customHeight="1">
      <c r="B58" s="85"/>
      <c r="C58" s="17"/>
      <c r="D58" s="18"/>
      <c r="E58" s="19"/>
      <c r="F58" s="21"/>
      <c r="G58" s="19"/>
      <c r="H58" s="46"/>
      <c r="I58" s="19"/>
      <c r="J58" s="38"/>
    </row>
    <row r="59" spans="2:10" ht="15" customHeight="1">
      <c r="B59" s="85"/>
      <c r="C59" s="17"/>
      <c r="D59" s="18"/>
      <c r="E59" s="19"/>
      <c r="F59" s="21"/>
      <c r="G59" s="19"/>
      <c r="H59" s="46"/>
      <c r="I59" s="19"/>
      <c r="J59" s="38"/>
    </row>
    <row r="60" spans="2:10" ht="15" customHeight="1">
      <c r="B60" s="85"/>
      <c r="C60" s="6"/>
      <c r="D60" s="9"/>
      <c r="E60" s="11"/>
      <c r="F60" s="15"/>
      <c r="G60" s="11"/>
      <c r="H60" s="15"/>
      <c r="I60" s="11"/>
      <c r="J60" s="33"/>
    </row>
    <row r="61" spans="2:10" ht="15" customHeight="1">
      <c r="B61" s="85"/>
      <c r="C61" s="7"/>
      <c r="D61" s="12"/>
      <c r="E61" s="13"/>
      <c r="F61" s="16"/>
      <c r="G61" s="13"/>
      <c r="H61" s="16"/>
      <c r="I61" s="13"/>
      <c r="J61" s="34"/>
    </row>
    <row r="62" spans="2:10" ht="18" customHeight="1" thickBot="1">
      <c r="B62" s="86"/>
      <c r="C62" s="68" t="s">
        <v>3</v>
      </c>
      <c r="D62" s="69"/>
      <c r="E62" s="69"/>
      <c r="F62" s="35" t="s">
        <v>7</v>
      </c>
      <c r="G62" s="36">
        <f>SUM(G52:G61)</f>
        <v>6433518</v>
      </c>
      <c r="H62" s="78" t="s">
        <v>22</v>
      </c>
      <c r="I62" s="78"/>
      <c r="J62" s="79"/>
    </row>
    <row r="63" spans="3:10" ht="3" customHeight="1" thickBot="1">
      <c r="C63" s="3"/>
      <c r="D63" s="3"/>
      <c r="E63" s="3"/>
      <c r="F63" s="3"/>
      <c r="G63" s="3"/>
      <c r="H63" s="3"/>
      <c r="I63" s="3"/>
      <c r="J63" s="3"/>
    </row>
    <row r="64" spans="2:10" ht="18" customHeight="1" thickBot="1">
      <c r="B64" s="56" t="s">
        <v>4</v>
      </c>
      <c r="C64" s="57"/>
      <c r="D64" s="57"/>
      <c r="E64" s="57"/>
      <c r="F64" s="58"/>
      <c r="G64" s="39">
        <f>SUM(G26,G48,G62)</f>
        <v>422463230</v>
      </c>
      <c r="H64" s="73" t="s">
        <v>21</v>
      </c>
      <c r="I64" s="73"/>
      <c r="J64" s="74"/>
    </row>
    <row r="65" ht="18" customHeight="1">
      <c r="B65" s="41" t="s">
        <v>76</v>
      </c>
    </row>
  </sheetData>
  <mergeCells count="35">
    <mergeCell ref="G4:H4"/>
    <mergeCell ref="G3:J3"/>
    <mergeCell ref="B3:C4"/>
    <mergeCell ref="D3:E3"/>
    <mergeCell ref="D4:E4"/>
    <mergeCell ref="J50:J51"/>
    <mergeCell ref="B5:B6"/>
    <mergeCell ref="B7:B26"/>
    <mergeCell ref="B28:B48"/>
    <mergeCell ref="B50:B62"/>
    <mergeCell ref="E50:E51"/>
    <mergeCell ref="J5:J6"/>
    <mergeCell ref="E5:E6"/>
    <mergeCell ref="C28:C29"/>
    <mergeCell ref="D28:D29"/>
    <mergeCell ref="H64:J64"/>
    <mergeCell ref="C26:E26"/>
    <mergeCell ref="H28:I28"/>
    <mergeCell ref="J28:J29"/>
    <mergeCell ref="H50:I50"/>
    <mergeCell ref="C62:E62"/>
    <mergeCell ref="H26:J26"/>
    <mergeCell ref="H48:J48"/>
    <mergeCell ref="H62:J62"/>
    <mergeCell ref="F50:G50"/>
    <mergeCell ref="B64:F64"/>
    <mergeCell ref="C5:C6"/>
    <mergeCell ref="F5:G5"/>
    <mergeCell ref="H5:I5"/>
    <mergeCell ref="D5:D6"/>
    <mergeCell ref="E28:E29"/>
    <mergeCell ref="F28:G28"/>
    <mergeCell ref="C48:E48"/>
    <mergeCell ref="C50:C51"/>
    <mergeCell ref="D50:D51"/>
  </mergeCells>
  <printOptions/>
  <pageMargins left="0.25" right="0" top="0.3937007874015748" bottom="0.1968503937007874" header="0.2" footer="0.1968503937007874"/>
  <pageSetup horizontalDpi="300" verticalDpi="300" orientation="portrait" paperSize="9" scale="91" r:id="rId2"/>
  <drawing r:id="rId1"/>
</worksheet>
</file>

<file path=xl/worksheets/sheet2.xml><?xml version="1.0" encoding="utf-8"?>
<worksheet xmlns="http://schemas.openxmlformats.org/spreadsheetml/2006/main" xmlns:r="http://schemas.openxmlformats.org/officeDocument/2006/relationships">
  <dimension ref="B1:J58"/>
  <sheetViews>
    <sheetView view="pageBreakPreview" zoomScale="60" workbookViewId="0" topLeftCell="A1">
      <selection activeCell="J1" sqref="J1"/>
    </sheetView>
  </sheetViews>
  <sheetFormatPr defaultColWidth="9.00390625" defaultRowHeight="18" customHeight="1"/>
  <cols>
    <col min="1" max="1" width="9.00390625" style="1" customWidth="1"/>
    <col min="2" max="2" width="7.125" style="1" customWidth="1"/>
    <col min="3" max="3" width="6.625" style="1" customWidth="1"/>
    <col min="4" max="4" width="12.625" style="1" customWidth="1"/>
    <col min="5" max="5" width="11.625" style="1" customWidth="1"/>
    <col min="6" max="6" width="13.75390625" style="1" customWidth="1"/>
    <col min="7" max="7" width="11.625" style="1" customWidth="1"/>
    <col min="8" max="8" width="13.625" style="1" customWidth="1"/>
    <col min="9" max="9" width="11.625" style="1" customWidth="1"/>
    <col min="10" max="10" width="13.50390625" style="1" customWidth="1"/>
    <col min="11" max="16384" width="9.00390625" style="1" customWidth="1"/>
  </cols>
  <sheetData>
    <row r="1" spans="2:3" ht="15" customHeight="1">
      <c r="B1" s="22" t="s">
        <v>30</v>
      </c>
      <c r="C1" s="20"/>
    </row>
    <row r="2" spans="2:3" ht="15" customHeight="1" thickBot="1">
      <c r="B2" s="22"/>
      <c r="C2" s="20"/>
    </row>
    <row r="3" spans="3:10" s="4" customFormat="1" ht="15" customHeight="1">
      <c r="C3" s="23"/>
      <c r="D3" s="112" t="s">
        <v>19</v>
      </c>
      <c r="E3" s="91" t="s">
        <v>39</v>
      </c>
      <c r="F3" s="98"/>
      <c r="G3" s="103" t="s">
        <v>18</v>
      </c>
      <c r="H3" s="105" t="s">
        <v>123</v>
      </c>
      <c r="I3" s="106"/>
      <c r="J3" s="107"/>
    </row>
    <row r="4" spans="3:10" s="4" customFormat="1" ht="15" customHeight="1" thickBot="1">
      <c r="C4" s="23"/>
      <c r="D4" s="113"/>
      <c r="E4" s="89" t="s">
        <v>40</v>
      </c>
      <c r="F4" s="99"/>
      <c r="G4" s="104"/>
      <c r="H4" s="108"/>
      <c r="I4" s="109"/>
      <c r="J4" s="110"/>
    </row>
    <row r="5" spans="2:10" ht="15" customHeight="1">
      <c r="B5" s="94" t="s">
        <v>25</v>
      </c>
      <c r="C5" s="111" t="s">
        <v>124</v>
      </c>
      <c r="D5" s="72" t="s">
        <v>125</v>
      </c>
      <c r="E5" s="72" t="s">
        <v>126</v>
      </c>
      <c r="F5" s="66" t="s">
        <v>127</v>
      </c>
      <c r="G5" s="66"/>
      <c r="H5" s="66" t="s">
        <v>128</v>
      </c>
      <c r="I5" s="66"/>
      <c r="J5" s="114" t="s">
        <v>2</v>
      </c>
    </row>
    <row r="6" spans="2:10" ht="15" customHeight="1">
      <c r="B6" s="81"/>
      <c r="C6" s="60"/>
      <c r="D6" s="65"/>
      <c r="E6" s="65"/>
      <c r="F6" s="2" t="s">
        <v>1</v>
      </c>
      <c r="G6" s="2" t="s">
        <v>0</v>
      </c>
      <c r="H6" s="2" t="s">
        <v>1</v>
      </c>
      <c r="I6" s="2" t="s">
        <v>0</v>
      </c>
      <c r="J6" s="88"/>
    </row>
    <row r="7" spans="2:10" ht="15" customHeight="1">
      <c r="B7" s="82" t="s">
        <v>26</v>
      </c>
      <c r="C7" s="5" t="s">
        <v>70</v>
      </c>
      <c r="D7" s="8" t="s">
        <v>79</v>
      </c>
      <c r="E7" s="10">
        <f>G7+I7</f>
        <v>5714284</v>
      </c>
      <c r="F7" s="14" t="s">
        <v>77</v>
      </c>
      <c r="G7" s="10">
        <v>952380</v>
      </c>
      <c r="H7" s="14" t="s">
        <v>78</v>
      </c>
      <c r="I7" s="10">
        <v>4761904</v>
      </c>
      <c r="J7" s="32"/>
    </row>
    <row r="8" spans="2:10" ht="15" customHeight="1">
      <c r="B8" s="82"/>
      <c r="C8" s="6"/>
      <c r="D8" s="9"/>
      <c r="E8" s="11"/>
      <c r="F8" s="15"/>
      <c r="G8" s="11"/>
      <c r="H8" s="15"/>
      <c r="I8" s="11"/>
      <c r="J8" s="33"/>
    </row>
    <row r="9" spans="2:10" ht="15" customHeight="1">
      <c r="B9" s="82"/>
      <c r="C9" s="40" t="s">
        <v>47</v>
      </c>
      <c r="D9" s="9" t="s">
        <v>79</v>
      </c>
      <c r="E9" s="11">
        <f>G9+I9</f>
        <v>11428570</v>
      </c>
      <c r="F9" s="15" t="s">
        <v>77</v>
      </c>
      <c r="G9" s="11">
        <v>1904761</v>
      </c>
      <c r="H9" s="15" t="s">
        <v>78</v>
      </c>
      <c r="I9" s="11">
        <v>9523809</v>
      </c>
      <c r="J9" s="33"/>
    </row>
    <row r="10" spans="2:10" ht="15" customHeight="1">
      <c r="B10" s="82"/>
      <c r="C10" s="6"/>
      <c r="D10" s="9"/>
      <c r="E10" s="11"/>
      <c r="F10" s="15"/>
      <c r="G10" s="11"/>
      <c r="H10" s="15"/>
      <c r="I10" s="11"/>
      <c r="J10" s="33"/>
    </row>
    <row r="11" spans="2:10" ht="15" customHeight="1">
      <c r="B11" s="82"/>
      <c r="C11" s="6"/>
      <c r="D11" s="9"/>
      <c r="E11" s="11"/>
      <c r="F11" s="42"/>
      <c r="G11" s="11"/>
      <c r="H11" s="15"/>
      <c r="I11" s="11"/>
      <c r="J11" s="33"/>
    </row>
    <row r="12" spans="2:10" ht="15" customHeight="1">
      <c r="B12" s="82"/>
      <c r="C12" s="6"/>
      <c r="D12" s="9"/>
      <c r="E12" s="11"/>
      <c r="F12" s="15"/>
      <c r="G12" s="11"/>
      <c r="H12" s="15"/>
      <c r="I12" s="11"/>
      <c r="J12" s="33"/>
    </row>
    <row r="13" spans="2:10" ht="15" customHeight="1">
      <c r="B13" s="82"/>
      <c r="C13" s="40"/>
      <c r="D13" s="9"/>
      <c r="E13" s="11"/>
      <c r="F13" s="42"/>
      <c r="G13" s="11"/>
      <c r="H13" s="15"/>
      <c r="I13" s="11"/>
      <c r="J13" s="33"/>
    </row>
    <row r="14" spans="2:10" ht="15" customHeight="1">
      <c r="B14" s="82"/>
      <c r="C14" s="6" t="s">
        <v>54</v>
      </c>
      <c r="D14" s="9" t="s">
        <v>80</v>
      </c>
      <c r="E14" s="11">
        <f>G14</f>
        <v>2500000</v>
      </c>
      <c r="F14" s="42" t="s">
        <v>85</v>
      </c>
      <c r="G14" s="11">
        <v>2500000</v>
      </c>
      <c r="H14" s="15"/>
      <c r="I14" s="11"/>
      <c r="J14" s="33"/>
    </row>
    <row r="15" spans="2:10" ht="15" customHeight="1">
      <c r="B15" s="82"/>
      <c r="C15" s="6"/>
      <c r="D15" s="9"/>
      <c r="E15" s="11"/>
      <c r="F15" s="15"/>
      <c r="G15" s="11"/>
      <c r="H15" s="15"/>
      <c r="I15" s="11"/>
      <c r="J15" s="33"/>
    </row>
    <row r="16" spans="2:10" ht="15" customHeight="1">
      <c r="B16" s="82"/>
      <c r="C16" s="40" t="s">
        <v>47</v>
      </c>
      <c r="D16" s="9" t="s">
        <v>80</v>
      </c>
      <c r="E16" s="11">
        <f>G16</f>
        <v>3500000</v>
      </c>
      <c r="F16" s="42" t="s">
        <v>84</v>
      </c>
      <c r="G16" s="11">
        <v>3500000</v>
      </c>
      <c r="H16" s="15"/>
      <c r="I16" s="11"/>
      <c r="J16" s="33"/>
    </row>
    <row r="17" spans="2:10" ht="15" customHeight="1">
      <c r="B17" s="82"/>
      <c r="C17" s="6"/>
      <c r="D17" s="9"/>
      <c r="E17" s="11"/>
      <c r="F17" s="15"/>
      <c r="G17" s="11"/>
      <c r="H17" s="15"/>
      <c r="I17" s="11"/>
      <c r="J17" s="33"/>
    </row>
    <row r="18" spans="2:10" ht="15" customHeight="1">
      <c r="B18" s="82"/>
      <c r="C18" s="6" t="s">
        <v>54</v>
      </c>
      <c r="D18" s="9" t="s">
        <v>74</v>
      </c>
      <c r="E18" s="11">
        <f>G18+G19+G20+G21+I18</f>
        <v>4461879</v>
      </c>
      <c r="F18" s="15" t="s">
        <v>75</v>
      </c>
      <c r="G18" s="11">
        <v>500000</v>
      </c>
      <c r="H18" s="15" t="s">
        <v>60</v>
      </c>
      <c r="I18" s="11">
        <v>3461879</v>
      </c>
      <c r="J18" s="33"/>
    </row>
    <row r="19" spans="2:10" ht="15" customHeight="1">
      <c r="B19" s="82"/>
      <c r="C19" s="6"/>
      <c r="D19" s="9"/>
      <c r="E19" s="11"/>
      <c r="F19" s="15" t="s">
        <v>81</v>
      </c>
      <c r="G19" s="11">
        <v>100000</v>
      </c>
      <c r="H19" s="15"/>
      <c r="I19" s="11"/>
      <c r="J19" s="33"/>
    </row>
    <row r="20" spans="2:10" ht="15" customHeight="1">
      <c r="B20" s="82"/>
      <c r="C20" s="6"/>
      <c r="D20" s="9"/>
      <c r="E20" s="11"/>
      <c r="F20" s="15" t="s">
        <v>82</v>
      </c>
      <c r="G20" s="11">
        <v>200000</v>
      </c>
      <c r="H20" s="15"/>
      <c r="I20" s="11"/>
      <c r="J20" s="33"/>
    </row>
    <row r="21" spans="2:10" ht="15" customHeight="1">
      <c r="B21" s="82"/>
      <c r="C21" s="6"/>
      <c r="D21" s="9"/>
      <c r="E21" s="11"/>
      <c r="F21" s="15" t="s">
        <v>83</v>
      </c>
      <c r="G21" s="11">
        <v>200000</v>
      </c>
      <c r="H21" s="15"/>
      <c r="I21" s="11"/>
      <c r="J21" s="33"/>
    </row>
    <row r="22" spans="2:10" ht="15" customHeight="1">
      <c r="B22" s="82"/>
      <c r="C22" s="6"/>
      <c r="D22" s="9"/>
      <c r="E22" s="11"/>
      <c r="F22" s="15"/>
      <c r="G22" s="11"/>
      <c r="H22" s="15"/>
      <c r="I22" s="11"/>
      <c r="J22" s="33"/>
    </row>
    <row r="23" spans="2:10" ht="15" customHeight="1">
      <c r="B23" s="82"/>
      <c r="C23" s="6" t="s">
        <v>54</v>
      </c>
      <c r="D23" s="9" t="s">
        <v>74</v>
      </c>
      <c r="E23" s="11">
        <f>G23+G24+G25+G26+I23</f>
        <v>8531495</v>
      </c>
      <c r="F23" s="15" t="s">
        <v>75</v>
      </c>
      <c r="G23" s="11">
        <v>500000</v>
      </c>
      <c r="H23" s="15" t="s">
        <v>60</v>
      </c>
      <c r="I23" s="11">
        <v>7531495</v>
      </c>
      <c r="J23" s="33"/>
    </row>
    <row r="24" spans="2:10" ht="15" customHeight="1">
      <c r="B24" s="82"/>
      <c r="C24" s="6"/>
      <c r="D24" s="9"/>
      <c r="E24" s="11"/>
      <c r="F24" s="15" t="s">
        <v>81</v>
      </c>
      <c r="G24" s="11">
        <v>100000</v>
      </c>
      <c r="H24" s="15"/>
      <c r="I24" s="11"/>
      <c r="J24" s="33"/>
    </row>
    <row r="25" spans="2:10" ht="15" customHeight="1">
      <c r="B25" s="82"/>
      <c r="C25" s="6"/>
      <c r="D25" s="9"/>
      <c r="E25" s="11"/>
      <c r="F25" s="15" t="s">
        <v>82</v>
      </c>
      <c r="G25" s="11">
        <v>200000</v>
      </c>
      <c r="H25" s="15"/>
      <c r="I25" s="11"/>
      <c r="J25" s="33"/>
    </row>
    <row r="26" spans="2:10" ht="15" customHeight="1">
      <c r="B26" s="82"/>
      <c r="C26" s="6"/>
      <c r="D26" s="9"/>
      <c r="E26" s="11"/>
      <c r="F26" s="15" t="s">
        <v>83</v>
      </c>
      <c r="G26" s="11">
        <v>200000</v>
      </c>
      <c r="H26" s="15"/>
      <c r="I26" s="11"/>
      <c r="J26" s="33"/>
    </row>
    <row r="27" spans="2:10" ht="15" customHeight="1">
      <c r="B27" s="82"/>
      <c r="C27" s="6"/>
      <c r="D27" s="9"/>
      <c r="E27" s="11"/>
      <c r="F27" s="15"/>
      <c r="G27" s="11"/>
      <c r="H27" s="15"/>
      <c r="I27" s="11"/>
      <c r="J27" s="33"/>
    </row>
    <row r="28" spans="2:10" ht="15" customHeight="1">
      <c r="B28" s="82"/>
      <c r="C28" s="6"/>
      <c r="D28" s="9"/>
      <c r="E28" s="11"/>
      <c r="F28" s="15"/>
      <c r="G28" s="11"/>
      <c r="H28" s="15"/>
      <c r="I28" s="11"/>
      <c r="J28" s="33"/>
    </row>
    <row r="29" spans="2:10" ht="15" customHeight="1">
      <c r="B29" s="82"/>
      <c r="C29" s="6" t="s">
        <v>54</v>
      </c>
      <c r="D29" s="9" t="s">
        <v>86</v>
      </c>
      <c r="E29" s="11">
        <f>G29+G30</f>
        <v>55431977</v>
      </c>
      <c r="F29" s="15" t="s">
        <v>87</v>
      </c>
      <c r="G29" s="11">
        <v>47695554</v>
      </c>
      <c r="H29" s="15"/>
      <c r="I29" s="11"/>
      <c r="J29" s="33"/>
    </row>
    <row r="30" spans="2:10" ht="15" customHeight="1">
      <c r="B30" s="82"/>
      <c r="C30" s="6"/>
      <c r="D30" s="9"/>
      <c r="E30" s="11"/>
      <c r="F30" s="15" t="s">
        <v>88</v>
      </c>
      <c r="G30" s="11">
        <v>7736423</v>
      </c>
      <c r="H30" s="15"/>
      <c r="I30" s="11"/>
      <c r="J30" s="33"/>
    </row>
    <row r="31" spans="2:10" ht="15" customHeight="1">
      <c r="B31" s="82"/>
      <c r="C31" s="6"/>
      <c r="D31" s="9"/>
      <c r="E31" s="11"/>
      <c r="F31" s="15"/>
      <c r="G31" s="11"/>
      <c r="H31" s="15"/>
      <c r="I31" s="11"/>
      <c r="J31" s="33"/>
    </row>
    <row r="32" spans="2:10" ht="15" customHeight="1">
      <c r="B32" s="82"/>
      <c r="C32" s="40" t="s">
        <v>47</v>
      </c>
      <c r="D32" s="9" t="s">
        <v>86</v>
      </c>
      <c r="E32" s="11">
        <f>G32</f>
        <v>172125698</v>
      </c>
      <c r="F32" s="15" t="s">
        <v>87</v>
      </c>
      <c r="G32" s="11">
        <v>172125698</v>
      </c>
      <c r="H32" s="15"/>
      <c r="I32" s="11"/>
      <c r="J32" s="33"/>
    </row>
    <row r="33" spans="2:10" ht="15" customHeight="1">
      <c r="B33" s="82"/>
      <c r="C33" s="6"/>
      <c r="D33" s="9"/>
      <c r="E33" s="11"/>
      <c r="F33" s="15"/>
      <c r="G33" s="11"/>
      <c r="H33" s="15"/>
      <c r="I33" s="11"/>
      <c r="J33" s="33"/>
    </row>
    <row r="34" spans="2:10" ht="15" customHeight="1">
      <c r="B34" s="82"/>
      <c r="C34" s="40"/>
      <c r="D34" s="9"/>
      <c r="E34" s="11"/>
      <c r="F34" s="15"/>
      <c r="G34" s="11"/>
      <c r="H34" s="15"/>
      <c r="I34" s="11"/>
      <c r="J34" s="33"/>
    </row>
    <row r="35" spans="2:10" ht="15" customHeight="1">
      <c r="B35" s="82"/>
      <c r="C35" s="40"/>
      <c r="D35" s="9"/>
      <c r="E35" s="11"/>
      <c r="F35" s="15"/>
      <c r="G35" s="11"/>
      <c r="H35" s="15"/>
      <c r="I35" s="11"/>
      <c r="J35" s="33"/>
    </row>
    <row r="36" spans="2:10" ht="15" customHeight="1">
      <c r="B36" s="82"/>
      <c r="C36" s="6" t="s">
        <v>89</v>
      </c>
      <c r="D36" s="9" t="s">
        <v>116</v>
      </c>
      <c r="E36" s="11">
        <f>G36+I36</f>
        <v>5406044</v>
      </c>
      <c r="F36" s="15" t="s">
        <v>117</v>
      </c>
      <c r="G36" s="11">
        <v>1016483</v>
      </c>
      <c r="H36" s="15" t="s">
        <v>60</v>
      </c>
      <c r="I36" s="11">
        <v>4389561</v>
      </c>
      <c r="J36" s="33"/>
    </row>
    <row r="37" spans="2:10" ht="15" customHeight="1">
      <c r="B37" s="82"/>
      <c r="C37" s="6"/>
      <c r="D37" s="9"/>
      <c r="E37" s="11"/>
      <c r="F37" s="15"/>
      <c r="G37" s="11"/>
      <c r="H37" s="15"/>
      <c r="I37" s="11"/>
      <c r="J37" s="33"/>
    </row>
    <row r="38" spans="2:10" ht="15" customHeight="1">
      <c r="B38" s="82"/>
      <c r="C38" s="6"/>
      <c r="D38" s="9"/>
      <c r="E38" s="11"/>
      <c r="F38" s="15"/>
      <c r="G38" s="11"/>
      <c r="H38" s="15"/>
      <c r="I38" s="11"/>
      <c r="J38" s="33"/>
    </row>
    <row r="39" spans="2:10" ht="15" customHeight="1">
      <c r="B39" s="82"/>
      <c r="C39" s="6" t="s">
        <v>89</v>
      </c>
      <c r="D39" s="9" t="s">
        <v>90</v>
      </c>
      <c r="E39" s="11"/>
      <c r="F39" s="15" t="s">
        <v>91</v>
      </c>
      <c r="G39" s="11">
        <v>47899325</v>
      </c>
      <c r="H39" s="15"/>
      <c r="I39" s="11"/>
      <c r="J39" s="33"/>
    </row>
    <row r="40" spans="2:10" ht="15" customHeight="1">
      <c r="B40" s="82"/>
      <c r="C40" s="40"/>
      <c r="D40" s="9"/>
      <c r="E40" s="11"/>
      <c r="F40" s="15"/>
      <c r="G40" s="11"/>
      <c r="H40" s="15"/>
      <c r="I40" s="11"/>
      <c r="J40" s="33"/>
    </row>
    <row r="41" spans="2:10" ht="15" customHeight="1">
      <c r="B41" s="82"/>
      <c r="C41" s="40"/>
      <c r="D41" s="9"/>
      <c r="E41" s="11"/>
      <c r="F41" s="15"/>
      <c r="G41" s="11"/>
      <c r="H41" s="15"/>
      <c r="I41" s="11"/>
      <c r="J41" s="33"/>
    </row>
    <row r="42" spans="2:10" ht="15" customHeight="1">
      <c r="B42" s="82"/>
      <c r="C42" s="6"/>
      <c r="D42" s="9"/>
      <c r="E42" s="11"/>
      <c r="F42" s="15"/>
      <c r="G42" s="11"/>
      <c r="H42" s="15"/>
      <c r="I42" s="11"/>
      <c r="J42" s="33"/>
    </row>
    <row r="43" spans="2:10" ht="15" customHeight="1">
      <c r="B43" s="82"/>
      <c r="C43" s="6"/>
      <c r="D43" s="9"/>
      <c r="E43" s="11"/>
      <c r="F43" s="15"/>
      <c r="G43" s="11"/>
      <c r="H43" s="15"/>
      <c r="I43" s="11"/>
      <c r="J43" s="33"/>
    </row>
    <row r="44" spans="2:10" ht="15" customHeight="1">
      <c r="B44" s="82"/>
      <c r="C44" s="6"/>
      <c r="D44" s="9"/>
      <c r="E44" s="11"/>
      <c r="F44" s="15"/>
      <c r="G44" s="11"/>
      <c r="H44" s="15"/>
      <c r="I44" s="11"/>
      <c r="J44" s="33"/>
    </row>
    <row r="45" spans="2:10" ht="15" customHeight="1">
      <c r="B45" s="82"/>
      <c r="C45" s="40"/>
      <c r="D45" s="9"/>
      <c r="E45" s="11"/>
      <c r="F45" s="15"/>
      <c r="G45" s="11"/>
      <c r="H45" s="15"/>
      <c r="I45" s="11"/>
      <c r="J45" s="33"/>
    </row>
    <row r="46" spans="2:10" ht="15" customHeight="1">
      <c r="B46" s="82"/>
      <c r="C46" s="6"/>
      <c r="D46" s="9"/>
      <c r="E46" s="11"/>
      <c r="F46" s="15"/>
      <c r="G46" s="11"/>
      <c r="H46" s="15"/>
      <c r="I46" s="11"/>
      <c r="J46" s="33"/>
    </row>
    <row r="47" spans="2:10" ht="15" customHeight="1">
      <c r="B47" s="82"/>
      <c r="C47" s="40" t="s">
        <v>47</v>
      </c>
      <c r="D47" s="9" t="s">
        <v>49</v>
      </c>
      <c r="E47" s="11">
        <f>I47+I48</f>
        <v>389008018</v>
      </c>
      <c r="F47" s="15"/>
      <c r="G47" s="11"/>
      <c r="H47" s="15" t="s">
        <v>50</v>
      </c>
      <c r="I47" s="11">
        <v>1234582</v>
      </c>
      <c r="J47" s="33"/>
    </row>
    <row r="48" spans="2:10" ht="15" customHeight="1">
      <c r="B48" s="82"/>
      <c r="C48" s="6"/>
      <c r="D48" s="9"/>
      <c r="E48" s="11"/>
      <c r="F48" s="15"/>
      <c r="G48" s="11"/>
      <c r="H48" s="15" t="s">
        <v>51</v>
      </c>
      <c r="I48" s="11">
        <v>387773436</v>
      </c>
      <c r="J48" s="33"/>
    </row>
    <row r="49" spans="2:10" ht="15" customHeight="1">
      <c r="B49" s="82"/>
      <c r="C49" s="6"/>
      <c r="D49" s="9"/>
      <c r="E49" s="11"/>
      <c r="F49" s="15"/>
      <c r="G49" s="11"/>
      <c r="H49" s="15"/>
      <c r="I49" s="11"/>
      <c r="J49" s="33"/>
    </row>
    <row r="50" spans="2:10" ht="15" customHeight="1">
      <c r="B50" s="82"/>
      <c r="C50" s="6"/>
      <c r="D50" s="9"/>
      <c r="E50" s="11"/>
      <c r="F50" s="15"/>
      <c r="G50" s="11"/>
      <c r="H50" s="15"/>
      <c r="I50" s="11"/>
      <c r="J50" s="33"/>
    </row>
    <row r="51" spans="2:10" ht="15" customHeight="1">
      <c r="B51" s="82"/>
      <c r="C51" s="6"/>
      <c r="D51" s="9"/>
      <c r="E51" s="11"/>
      <c r="F51" s="15"/>
      <c r="G51" s="11"/>
      <c r="H51" s="15"/>
      <c r="I51" s="11"/>
      <c r="J51" s="33"/>
    </row>
    <row r="52" spans="2:10" ht="15" customHeight="1">
      <c r="B52" s="82"/>
      <c r="C52" s="6"/>
      <c r="D52" s="9"/>
      <c r="E52" s="11"/>
      <c r="F52" s="15"/>
      <c r="G52" s="11"/>
      <c r="H52" s="15"/>
      <c r="I52" s="11"/>
      <c r="J52" s="33"/>
    </row>
    <row r="53" spans="2:10" ht="15" customHeight="1">
      <c r="B53" s="82"/>
      <c r="C53" s="6"/>
      <c r="D53" s="9"/>
      <c r="E53" s="11"/>
      <c r="F53" s="15"/>
      <c r="G53" s="11"/>
      <c r="H53" s="15"/>
      <c r="I53" s="11"/>
      <c r="J53" s="33"/>
    </row>
    <row r="54" spans="2:10" ht="15" customHeight="1">
      <c r="B54" s="82"/>
      <c r="C54" s="6"/>
      <c r="D54" s="9"/>
      <c r="E54" s="11"/>
      <c r="F54" s="15"/>
      <c r="G54" s="11"/>
      <c r="H54" s="15"/>
      <c r="I54" s="11"/>
      <c r="J54" s="33"/>
    </row>
    <row r="55" spans="2:10" ht="15" customHeight="1">
      <c r="B55" s="82"/>
      <c r="C55" s="6"/>
      <c r="D55" s="9"/>
      <c r="E55" s="11"/>
      <c r="F55" s="15"/>
      <c r="G55" s="11"/>
      <c r="H55" s="15"/>
      <c r="I55" s="11"/>
      <c r="J55" s="33"/>
    </row>
    <row r="56" spans="2:10" ht="15" customHeight="1">
      <c r="B56" s="82"/>
      <c r="C56" s="7"/>
      <c r="D56" s="12"/>
      <c r="E56" s="13"/>
      <c r="F56" s="16"/>
      <c r="G56" s="13"/>
      <c r="H56" s="16"/>
      <c r="I56" s="13"/>
      <c r="J56" s="34"/>
    </row>
    <row r="57" spans="2:10" ht="18" customHeight="1" thickBot="1">
      <c r="B57" s="83"/>
      <c r="C57" s="75" t="s">
        <v>3</v>
      </c>
      <c r="D57" s="76"/>
      <c r="E57" s="76"/>
      <c r="F57" s="35"/>
      <c r="G57" s="36">
        <f>SUM(G7:G56)</f>
        <v>287330624</v>
      </c>
      <c r="H57" s="100"/>
      <c r="I57" s="101"/>
      <c r="J57" s="102"/>
    </row>
    <row r="58" ht="18" customHeight="1">
      <c r="B58" s="41" t="s">
        <v>76</v>
      </c>
    </row>
  </sheetData>
  <mergeCells count="15">
    <mergeCell ref="G3:G4"/>
    <mergeCell ref="H3:J4"/>
    <mergeCell ref="C5:C6"/>
    <mergeCell ref="D3:D4"/>
    <mergeCell ref="E3:F3"/>
    <mergeCell ref="E4:F4"/>
    <mergeCell ref="F5:G5"/>
    <mergeCell ref="H5:I5"/>
    <mergeCell ref="D5:D6"/>
    <mergeCell ref="J5:J6"/>
    <mergeCell ref="E5:E6"/>
    <mergeCell ref="H57:J57"/>
    <mergeCell ref="C57:E57"/>
    <mergeCell ref="B5:B6"/>
    <mergeCell ref="B7:B57"/>
  </mergeCells>
  <printOptions/>
  <pageMargins left="0.1968503937007874" right="0" top="0.3937007874015748" bottom="0.1968503937007874" header="0.1968503937007874" footer="0.1968503937007874"/>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dimension ref="B1:J60"/>
  <sheetViews>
    <sheetView view="pageBreakPreview" zoomScale="60" workbookViewId="0" topLeftCell="A1">
      <selection activeCell="J1" sqref="J1"/>
    </sheetView>
  </sheetViews>
  <sheetFormatPr defaultColWidth="9.00390625" defaultRowHeight="18" customHeight="1"/>
  <cols>
    <col min="1" max="1" width="9.00390625" style="1" customWidth="1"/>
    <col min="2" max="2" width="7.125" style="1" customWidth="1"/>
    <col min="3" max="3" width="6.625" style="1" customWidth="1"/>
    <col min="4" max="4" width="12.625" style="1" customWidth="1"/>
    <col min="5" max="5" width="11.625" style="1" customWidth="1"/>
    <col min="6" max="6" width="13.75390625" style="1" customWidth="1"/>
    <col min="7" max="7" width="11.625" style="1" customWidth="1"/>
    <col min="8" max="8" width="13.625" style="1" customWidth="1"/>
    <col min="9" max="9" width="11.625" style="1" customWidth="1"/>
    <col min="10" max="10" width="13.50390625" style="1" customWidth="1"/>
    <col min="11" max="16384" width="9.00390625" style="1" customWidth="1"/>
  </cols>
  <sheetData>
    <row r="1" spans="2:3" ht="15" customHeight="1">
      <c r="B1" s="22" t="s">
        <v>31</v>
      </c>
      <c r="C1" s="20"/>
    </row>
    <row r="2" spans="2:3" ht="15" customHeight="1" thickBot="1">
      <c r="B2" s="22"/>
      <c r="C2" s="20"/>
    </row>
    <row r="3" spans="3:10" s="4" customFormat="1" ht="15" customHeight="1">
      <c r="C3" s="23"/>
      <c r="D3" s="94" t="s">
        <v>19</v>
      </c>
      <c r="E3" s="95" t="s">
        <v>39</v>
      </c>
      <c r="F3" s="95"/>
      <c r="G3" s="95" t="s">
        <v>18</v>
      </c>
      <c r="H3" s="95" t="s">
        <v>123</v>
      </c>
      <c r="I3" s="95"/>
      <c r="J3" s="116"/>
    </row>
    <row r="4" spans="3:10" s="4" customFormat="1" ht="15" customHeight="1" thickBot="1">
      <c r="C4" s="23"/>
      <c r="D4" s="118"/>
      <c r="E4" s="115" t="s">
        <v>40</v>
      </c>
      <c r="F4" s="115"/>
      <c r="G4" s="115"/>
      <c r="H4" s="115"/>
      <c r="I4" s="115"/>
      <c r="J4" s="117"/>
    </row>
    <row r="5" spans="2:10" ht="15" customHeight="1">
      <c r="B5" s="94" t="s">
        <v>25</v>
      </c>
      <c r="C5" s="111" t="s">
        <v>124</v>
      </c>
      <c r="D5" s="72" t="s">
        <v>125</v>
      </c>
      <c r="E5" s="72" t="s">
        <v>126</v>
      </c>
      <c r="F5" s="66" t="s">
        <v>127</v>
      </c>
      <c r="G5" s="66"/>
      <c r="H5" s="66" t="s">
        <v>128</v>
      </c>
      <c r="I5" s="66"/>
      <c r="J5" s="114" t="s">
        <v>2</v>
      </c>
    </row>
    <row r="6" spans="2:10" ht="15" customHeight="1">
      <c r="B6" s="81"/>
      <c r="C6" s="60"/>
      <c r="D6" s="65"/>
      <c r="E6" s="65"/>
      <c r="F6" s="2" t="s">
        <v>1</v>
      </c>
      <c r="G6" s="2" t="s">
        <v>0</v>
      </c>
      <c r="H6" s="2" t="s">
        <v>1</v>
      </c>
      <c r="I6" s="2" t="s">
        <v>0</v>
      </c>
      <c r="J6" s="88"/>
    </row>
    <row r="7" spans="2:10" ht="15" customHeight="1">
      <c r="B7" s="82" t="s">
        <v>8</v>
      </c>
      <c r="C7" s="5" t="s">
        <v>37</v>
      </c>
      <c r="D7" s="8" t="s">
        <v>8</v>
      </c>
      <c r="E7" s="10">
        <f>G7+G8</f>
        <v>4673481</v>
      </c>
      <c r="F7" s="14" t="s">
        <v>61</v>
      </c>
      <c r="G7" s="10">
        <v>3546983</v>
      </c>
      <c r="H7" s="14"/>
      <c r="I7" s="10"/>
      <c r="J7" s="32"/>
    </row>
    <row r="8" spans="2:10" ht="15" customHeight="1">
      <c r="B8" s="82"/>
      <c r="C8" s="6"/>
      <c r="D8" s="9"/>
      <c r="E8" s="11"/>
      <c r="F8" s="15" t="s">
        <v>62</v>
      </c>
      <c r="G8" s="11">
        <v>1126498</v>
      </c>
      <c r="H8" s="15"/>
      <c r="I8" s="11"/>
      <c r="J8" s="33"/>
    </row>
    <row r="9" spans="2:10" ht="15" customHeight="1">
      <c r="B9" s="82"/>
      <c r="C9" s="6"/>
      <c r="D9" s="9"/>
      <c r="E9" s="11"/>
      <c r="F9" s="15"/>
      <c r="G9" s="11"/>
      <c r="H9" s="15"/>
      <c r="I9" s="11"/>
      <c r="J9" s="33"/>
    </row>
    <row r="10" spans="2:10" ht="15" customHeight="1">
      <c r="B10" s="82"/>
      <c r="C10" s="6" t="s">
        <v>63</v>
      </c>
      <c r="D10" s="9" t="s">
        <v>64</v>
      </c>
      <c r="E10" s="11">
        <f>G10+I10</f>
        <v>873887</v>
      </c>
      <c r="F10" s="15" t="s">
        <v>65</v>
      </c>
      <c r="G10" s="11">
        <v>658487</v>
      </c>
      <c r="H10" s="15" t="s">
        <v>66</v>
      </c>
      <c r="I10" s="11">
        <v>215400</v>
      </c>
      <c r="J10" s="33"/>
    </row>
    <row r="11" spans="2:10" ht="15" customHeight="1">
      <c r="B11" s="82"/>
      <c r="C11" s="6"/>
      <c r="D11" s="9"/>
      <c r="E11" s="11"/>
      <c r="F11" s="15"/>
      <c r="G11" s="11"/>
      <c r="H11" s="15"/>
      <c r="I11" s="11"/>
      <c r="J11" s="33"/>
    </row>
    <row r="12" spans="2:10" ht="15" customHeight="1">
      <c r="B12" s="82"/>
      <c r="C12" s="6"/>
      <c r="D12" s="9"/>
      <c r="E12" s="11"/>
      <c r="F12" s="15"/>
      <c r="G12" s="11"/>
      <c r="H12" s="15"/>
      <c r="I12" s="11"/>
      <c r="J12" s="33"/>
    </row>
    <row r="13" spans="2:10" ht="15" customHeight="1">
      <c r="B13" s="82"/>
      <c r="C13" s="6"/>
      <c r="D13" s="9"/>
      <c r="E13" s="11"/>
      <c r="F13" s="15"/>
      <c r="G13" s="11"/>
      <c r="H13" s="15"/>
      <c r="I13" s="11"/>
      <c r="J13" s="33"/>
    </row>
    <row r="14" spans="2:10" ht="15" customHeight="1">
      <c r="B14" s="82"/>
      <c r="C14" s="6"/>
      <c r="D14" s="9"/>
      <c r="E14" s="11"/>
      <c r="F14" s="15"/>
      <c r="G14" s="11"/>
      <c r="H14" s="15"/>
      <c r="I14" s="11"/>
      <c r="J14" s="33"/>
    </row>
    <row r="15" spans="2:10" ht="15" customHeight="1">
      <c r="B15" s="82"/>
      <c r="C15" s="6"/>
      <c r="D15" s="9"/>
      <c r="E15" s="11"/>
      <c r="F15" s="15"/>
      <c r="G15" s="11"/>
      <c r="H15" s="15"/>
      <c r="I15" s="11"/>
      <c r="J15" s="33"/>
    </row>
    <row r="16" spans="2:10" ht="15" customHeight="1">
      <c r="B16" s="82"/>
      <c r="C16" s="6"/>
      <c r="D16" s="9"/>
      <c r="E16" s="11"/>
      <c r="F16" s="15"/>
      <c r="G16" s="11"/>
      <c r="H16" s="15"/>
      <c r="I16" s="11"/>
      <c r="J16" s="33"/>
    </row>
    <row r="17" spans="2:10" ht="15" customHeight="1">
      <c r="B17" s="82"/>
      <c r="C17" s="6"/>
      <c r="D17" s="9"/>
      <c r="E17" s="11"/>
      <c r="F17" s="15"/>
      <c r="G17" s="11"/>
      <c r="H17" s="15"/>
      <c r="I17" s="11"/>
      <c r="J17" s="33"/>
    </row>
    <row r="18" spans="2:10" ht="15" customHeight="1">
      <c r="B18" s="82"/>
      <c r="C18" s="6" t="s">
        <v>54</v>
      </c>
      <c r="D18" s="9" t="s">
        <v>67</v>
      </c>
      <c r="E18" s="11">
        <f>G18+G19+I18</f>
        <v>15761200</v>
      </c>
      <c r="F18" s="15" t="s">
        <v>68</v>
      </c>
      <c r="G18" s="11">
        <v>18500</v>
      </c>
      <c r="H18" s="15" t="s">
        <v>60</v>
      </c>
      <c r="I18" s="11">
        <v>15735900</v>
      </c>
      <c r="J18" s="33"/>
    </row>
    <row r="19" spans="2:10" ht="15" customHeight="1">
      <c r="B19" s="82"/>
      <c r="C19" s="6"/>
      <c r="D19" s="9"/>
      <c r="E19" s="11"/>
      <c r="F19" s="15" t="s">
        <v>69</v>
      </c>
      <c r="G19" s="11">
        <v>6800</v>
      </c>
      <c r="H19" s="15"/>
      <c r="I19" s="11"/>
      <c r="J19" s="33"/>
    </row>
    <row r="20" spans="2:10" ht="15" customHeight="1">
      <c r="B20" s="82"/>
      <c r="C20" s="6"/>
      <c r="D20" s="9"/>
      <c r="E20" s="11"/>
      <c r="F20" s="15"/>
      <c r="G20" s="11"/>
      <c r="H20" s="15"/>
      <c r="I20" s="11"/>
      <c r="J20" s="33"/>
    </row>
    <row r="21" spans="2:10" ht="15" customHeight="1">
      <c r="B21" s="82"/>
      <c r="C21" s="6"/>
      <c r="D21" s="9"/>
      <c r="E21" s="11"/>
      <c r="F21" s="15"/>
      <c r="G21" s="11"/>
      <c r="H21" s="15"/>
      <c r="I21" s="11"/>
      <c r="J21" s="33"/>
    </row>
    <row r="22" spans="2:10" ht="15" customHeight="1">
      <c r="B22" s="82"/>
      <c r="C22" s="6"/>
      <c r="D22" s="9"/>
      <c r="E22" s="11"/>
      <c r="F22" s="15"/>
      <c r="G22" s="11"/>
      <c r="H22" s="15"/>
      <c r="I22" s="11"/>
      <c r="J22" s="33"/>
    </row>
    <row r="23" spans="2:10" ht="15" customHeight="1">
      <c r="B23" s="82"/>
      <c r="C23" s="6"/>
      <c r="D23" s="9"/>
      <c r="E23" s="11"/>
      <c r="F23" s="15"/>
      <c r="G23" s="11"/>
      <c r="H23" s="15"/>
      <c r="I23" s="11"/>
      <c r="J23" s="33"/>
    </row>
    <row r="24" spans="2:10" ht="15" customHeight="1">
      <c r="B24" s="82"/>
      <c r="C24" s="6"/>
      <c r="D24" s="9"/>
      <c r="E24" s="11"/>
      <c r="F24" s="15"/>
      <c r="G24" s="11"/>
      <c r="H24" s="15"/>
      <c r="I24" s="11"/>
      <c r="J24" s="33"/>
    </row>
    <row r="25" spans="2:10" ht="15" customHeight="1">
      <c r="B25" s="82"/>
      <c r="C25" s="6"/>
      <c r="D25" s="9"/>
      <c r="E25" s="11"/>
      <c r="F25" s="15"/>
      <c r="G25" s="11"/>
      <c r="H25" s="15"/>
      <c r="I25" s="11"/>
      <c r="J25" s="33"/>
    </row>
    <row r="26" spans="2:10" ht="15" customHeight="1">
      <c r="B26" s="82"/>
      <c r="C26" s="6"/>
      <c r="D26" s="9"/>
      <c r="E26" s="11"/>
      <c r="F26" s="15"/>
      <c r="G26" s="11"/>
      <c r="H26" s="15"/>
      <c r="I26" s="11"/>
      <c r="J26" s="33"/>
    </row>
    <row r="27" spans="2:10" ht="15" customHeight="1">
      <c r="B27" s="82"/>
      <c r="C27" s="6"/>
      <c r="D27" s="9"/>
      <c r="E27" s="11"/>
      <c r="F27" s="15"/>
      <c r="G27" s="11"/>
      <c r="H27" s="15"/>
      <c r="I27" s="11"/>
      <c r="J27" s="33"/>
    </row>
    <row r="28" spans="2:10" ht="15" customHeight="1">
      <c r="B28" s="82"/>
      <c r="C28" s="6"/>
      <c r="D28" s="9"/>
      <c r="E28" s="11"/>
      <c r="F28" s="15"/>
      <c r="G28" s="11"/>
      <c r="H28" s="15"/>
      <c r="I28" s="11"/>
      <c r="J28" s="33"/>
    </row>
    <row r="29" spans="2:10" ht="15" customHeight="1">
      <c r="B29" s="82"/>
      <c r="C29" s="7"/>
      <c r="D29" s="12"/>
      <c r="E29" s="13"/>
      <c r="F29" s="16"/>
      <c r="G29" s="13"/>
      <c r="H29" s="16"/>
      <c r="I29" s="13"/>
      <c r="J29" s="34"/>
    </row>
    <row r="30" spans="2:10" ht="18" customHeight="1" thickBot="1">
      <c r="B30" s="83"/>
      <c r="C30" s="75" t="s">
        <v>3</v>
      </c>
      <c r="D30" s="76"/>
      <c r="E30" s="76"/>
      <c r="F30" s="35" t="s">
        <v>5</v>
      </c>
      <c r="G30" s="36">
        <f>SUM(G7:G29)</f>
        <v>5357268</v>
      </c>
      <c r="H30" s="55" t="s">
        <v>14</v>
      </c>
      <c r="I30" s="55"/>
      <c r="J30" s="53"/>
    </row>
    <row r="31" spans="2:10" s="4" customFormat="1" ht="3" customHeight="1" thickBot="1">
      <c r="B31" s="24"/>
      <c r="C31" s="25"/>
      <c r="D31" s="25"/>
      <c r="E31" s="25"/>
      <c r="F31" s="26"/>
      <c r="G31" s="27"/>
      <c r="H31" s="28"/>
      <c r="I31" s="28"/>
      <c r="J31" s="28"/>
    </row>
    <row r="32" spans="2:10" ht="18" customHeight="1">
      <c r="B32" s="84" t="s">
        <v>11</v>
      </c>
      <c r="C32" s="70" t="s">
        <v>124</v>
      </c>
      <c r="D32" s="72" t="s">
        <v>125</v>
      </c>
      <c r="E32" s="66" t="s">
        <v>126</v>
      </c>
      <c r="F32" s="66" t="s">
        <v>127</v>
      </c>
      <c r="G32" s="66"/>
      <c r="H32" s="66" t="s">
        <v>128</v>
      </c>
      <c r="I32" s="66"/>
      <c r="J32" s="77" t="s">
        <v>2</v>
      </c>
    </row>
    <row r="33" spans="2:10" ht="18" customHeight="1">
      <c r="B33" s="85"/>
      <c r="C33" s="71"/>
      <c r="D33" s="65"/>
      <c r="E33" s="67"/>
      <c r="F33" s="2" t="s">
        <v>1</v>
      </c>
      <c r="G33" s="2" t="s">
        <v>0</v>
      </c>
      <c r="H33" s="2" t="s">
        <v>1</v>
      </c>
      <c r="I33" s="2" t="s">
        <v>0</v>
      </c>
      <c r="J33" s="54"/>
    </row>
    <row r="34" spans="2:10" ht="15" customHeight="1">
      <c r="B34" s="85"/>
      <c r="C34" s="5" t="s">
        <v>70</v>
      </c>
      <c r="D34" s="8" t="s">
        <v>11</v>
      </c>
      <c r="E34" s="10">
        <f>G34+G35</f>
        <v>3401895</v>
      </c>
      <c r="F34" s="14" t="s">
        <v>71</v>
      </c>
      <c r="G34" s="10">
        <v>137568</v>
      </c>
      <c r="H34" s="14"/>
      <c r="I34" s="10"/>
      <c r="J34" s="32"/>
    </row>
    <row r="35" spans="2:10" ht="15" customHeight="1">
      <c r="B35" s="85"/>
      <c r="C35" s="17"/>
      <c r="D35" s="18"/>
      <c r="E35" s="19"/>
      <c r="F35" s="37" t="s">
        <v>72</v>
      </c>
      <c r="G35" s="19">
        <v>3264327</v>
      </c>
      <c r="H35" s="37"/>
      <c r="I35" s="19"/>
      <c r="J35" s="38"/>
    </row>
    <row r="36" spans="2:10" ht="15" customHeight="1">
      <c r="B36" s="85"/>
      <c r="C36" s="17"/>
      <c r="D36" s="18"/>
      <c r="E36" s="19"/>
      <c r="F36" s="37"/>
      <c r="G36" s="19"/>
      <c r="H36" s="37"/>
      <c r="I36" s="19"/>
      <c r="J36" s="38"/>
    </row>
    <row r="37" spans="2:10" ht="15" customHeight="1">
      <c r="B37" s="85"/>
      <c r="C37" s="17"/>
      <c r="D37" s="18"/>
      <c r="E37" s="19"/>
      <c r="F37" s="37"/>
      <c r="G37" s="19"/>
      <c r="H37" s="37"/>
      <c r="I37" s="19"/>
      <c r="J37" s="38"/>
    </row>
    <row r="38" spans="2:10" ht="15" customHeight="1">
      <c r="B38" s="85"/>
      <c r="C38" s="17" t="s">
        <v>54</v>
      </c>
      <c r="D38" s="18" t="s">
        <v>55</v>
      </c>
      <c r="E38" s="19">
        <f>G38+I38</f>
        <v>995839</v>
      </c>
      <c r="F38" s="37" t="s">
        <v>73</v>
      </c>
      <c r="G38" s="19">
        <v>58700</v>
      </c>
      <c r="H38" s="37" t="s">
        <v>60</v>
      </c>
      <c r="I38" s="19">
        <v>937139</v>
      </c>
      <c r="J38" s="38"/>
    </row>
    <row r="39" spans="2:10" ht="15" customHeight="1">
      <c r="B39" s="85"/>
      <c r="C39" s="17"/>
      <c r="D39" s="18"/>
      <c r="E39" s="19"/>
      <c r="F39" s="37"/>
      <c r="G39" s="19"/>
      <c r="H39" s="37"/>
      <c r="I39" s="19"/>
      <c r="J39" s="38"/>
    </row>
    <row r="40" spans="2:10" ht="15" customHeight="1">
      <c r="B40" s="85"/>
      <c r="C40" s="17"/>
      <c r="D40" s="18"/>
      <c r="E40" s="19"/>
      <c r="F40" s="37"/>
      <c r="G40" s="19"/>
      <c r="H40" s="37"/>
      <c r="I40" s="19"/>
      <c r="J40" s="38"/>
    </row>
    <row r="41" spans="2:10" ht="15" customHeight="1">
      <c r="B41" s="85"/>
      <c r="C41" s="17"/>
      <c r="D41" s="18"/>
      <c r="E41" s="19"/>
      <c r="F41" s="37"/>
      <c r="G41" s="19"/>
      <c r="H41" s="37"/>
      <c r="I41" s="19"/>
      <c r="J41" s="38"/>
    </row>
    <row r="42" spans="2:10" ht="15" customHeight="1">
      <c r="B42" s="85"/>
      <c r="C42" s="17"/>
      <c r="D42" s="18"/>
      <c r="E42" s="19"/>
      <c r="F42" s="37"/>
      <c r="G42" s="19"/>
      <c r="H42" s="37"/>
      <c r="I42" s="19"/>
      <c r="J42" s="38"/>
    </row>
    <row r="43" spans="2:10" ht="15" customHeight="1">
      <c r="B43" s="85"/>
      <c r="C43" s="17"/>
      <c r="D43" s="18"/>
      <c r="E43" s="19"/>
      <c r="F43" s="37"/>
      <c r="G43" s="19"/>
      <c r="H43" s="37"/>
      <c r="I43" s="19"/>
      <c r="J43" s="38"/>
    </row>
    <row r="44" spans="2:10" ht="15" customHeight="1">
      <c r="B44" s="85"/>
      <c r="C44" s="17"/>
      <c r="D44" s="18"/>
      <c r="E44" s="19"/>
      <c r="F44" s="37"/>
      <c r="G44" s="19"/>
      <c r="H44" s="37"/>
      <c r="I44" s="19"/>
      <c r="J44" s="38"/>
    </row>
    <row r="45" spans="2:10" ht="15" customHeight="1">
      <c r="B45" s="85"/>
      <c r="C45" s="17"/>
      <c r="D45" s="18"/>
      <c r="E45" s="19"/>
      <c r="F45" s="37"/>
      <c r="G45" s="19"/>
      <c r="H45" s="37"/>
      <c r="I45" s="19"/>
      <c r="J45" s="38"/>
    </row>
    <row r="46" spans="2:10" ht="15" customHeight="1">
      <c r="B46" s="85"/>
      <c r="C46" s="17"/>
      <c r="D46" s="18"/>
      <c r="E46" s="19"/>
      <c r="F46" s="37"/>
      <c r="G46" s="19"/>
      <c r="H46" s="37"/>
      <c r="I46" s="19"/>
      <c r="J46" s="38"/>
    </row>
    <row r="47" spans="2:10" ht="15" customHeight="1">
      <c r="B47" s="85"/>
      <c r="C47" s="17"/>
      <c r="D47" s="18"/>
      <c r="E47" s="19"/>
      <c r="F47" s="37"/>
      <c r="G47" s="19"/>
      <c r="H47" s="37"/>
      <c r="I47" s="19"/>
      <c r="J47" s="38"/>
    </row>
    <row r="48" spans="2:10" ht="15" customHeight="1">
      <c r="B48" s="85"/>
      <c r="C48" s="17"/>
      <c r="D48" s="18"/>
      <c r="E48" s="19"/>
      <c r="F48" s="37"/>
      <c r="G48" s="19"/>
      <c r="H48" s="37"/>
      <c r="I48" s="19"/>
      <c r="J48" s="38"/>
    </row>
    <row r="49" spans="2:10" ht="15" customHeight="1">
      <c r="B49" s="85"/>
      <c r="C49" s="17"/>
      <c r="D49" s="18"/>
      <c r="E49" s="19"/>
      <c r="F49" s="37"/>
      <c r="G49" s="19"/>
      <c r="H49" s="37"/>
      <c r="I49" s="19"/>
      <c r="J49" s="38"/>
    </row>
    <row r="50" spans="2:10" ht="15" customHeight="1">
      <c r="B50" s="85"/>
      <c r="C50" s="17"/>
      <c r="D50" s="18"/>
      <c r="E50" s="19"/>
      <c r="F50" s="37"/>
      <c r="G50" s="19"/>
      <c r="H50" s="37"/>
      <c r="I50" s="19"/>
      <c r="J50" s="38"/>
    </row>
    <row r="51" spans="2:10" ht="15" customHeight="1">
      <c r="B51" s="85"/>
      <c r="C51" s="6"/>
      <c r="D51" s="9"/>
      <c r="E51" s="11"/>
      <c r="F51" s="15"/>
      <c r="G51" s="11"/>
      <c r="H51" s="15"/>
      <c r="I51" s="11"/>
      <c r="J51" s="33"/>
    </row>
    <row r="52" spans="2:10" ht="15" customHeight="1">
      <c r="B52" s="85"/>
      <c r="C52" s="6"/>
      <c r="D52" s="9"/>
      <c r="E52" s="11"/>
      <c r="F52" s="15"/>
      <c r="G52" s="11"/>
      <c r="H52" s="15"/>
      <c r="I52" s="11"/>
      <c r="J52" s="33"/>
    </row>
    <row r="53" spans="2:10" ht="15" customHeight="1">
      <c r="B53" s="85"/>
      <c r="C53" s="6"/>
      <c r="D53" s="9"/>
      <c r="E53" s="11"/>
      <c r="F53" s="15"/>
      <c r="G53" s="11"/>
      <c r="H53" s="15"/>
      <c r="I53" s="11"/>
      <c r="J53" s="33"/>
    </row>
    <row r="54" spans="2:10" ht="15" customHeight="1">
      <c r="B54" s="85"/>
      <c r="C54" s="6"/>
      <c r="D54" s="9"/>
      <c r="E54" s="11"/>
      <c r="F54" s="15"/>
      <c r="G54" s="11"/>
      <c r="H54" s="15"/>
      <c r="I54" s="11"/>
      <c r="J54" s="33"/>
    </row>
    <row r="55" spans="2:10" ht="15" customHeight="1">
      <c r="B55" s="85"/>
      <c r="C55" s="6"/>
      <c r="D55" s="9"/>
      <c r="E55" s="11"/>
      <c r="F55" s="15"/>
      <c r="G55" s="11"/>
      <c r="H55" s="15"/>
      <c r="I55" s="11"/>
      <c r="J55" s="33"/>
    </row>
    <row r="56" spans="2:10" ht="18" customHeight="1" thickBot="1">
      <c r="B56" s="86"/>
      <c r="C56" s="68" t="s">
        <v>3</v>
      </c>
      <c r="D56" s="69"/>
      <c r="E56" s="69"/>
      <c r="F56" s="35" t="s">
        <v>6</v>
      </c>
      <c r="G56" s="36">
        <f>SUM(G34:G55)</f>
        <v>3460595</v>
      </c>
      <c r="H56" s="78" t="s">
        <v>13</v>
      </c>
      <c r="I56" s="78"/>
      <c r="J56" s="79"/>
    </row>
    <row r="57" spans="2:10" s="4" customFormat="1" ht="3" customHeight="1">
      <c r="B57" s="29"/>
      <c r="C57" s="30"/>
      <c r="D57" s="30"/>
      <c r="E57" s="30"/>
      <c r="F57" s="26"/>
      <c r="G57" s="27"/>
      <c r="H57" s="31"/>
      <c r="I57" s="31"/>
      <c r="J57" s="31"/>
    </row>
    <row r="58" spans="3:10" ht="3" customHeight="1" thickBot="1">
      <c r="C58" s="3"/>
      <c r="D58" s="3"/>
      <c r="E58" s="3"/>
      <c r="F58" s="3"/>
      <c r="G58" s="3"/>
      <c r="H58" s="3"/>
      <c r="I58" s="3"/>
      <c r="J58" s="3"/>
    </row>
    <row r="59" spans="2:10" ht="18" customHeight="1" thickBot="1">
      <c r="B59" s="56" t="s">
        <v>32</v>
      </c>
      <c r="C59" s="57"/>
      <c r="D59" s="57"/>
      <c r="E59" s="57"/>
      <c r="F59" s="58"/>
      <c r="G59" s="39">
        <f>G30-G56</f>
        <v>1896673</v>
      </c>
      <c r="H59" s="73" t="s">
        <v>12</v>
      </c>
      <c r="I59" s="73"/>
      <c r="J59" s="74"/>
    </row>
    <row r="60" ht="18" customHeight="1">
      <c r="B60" s="41" t="s">
        <v>76</v>
      </c>
    </row>
  </sheetData>
  <mergeCells count="26">
    <mergeCell ref="G3:G4"/>
    <mergeCell ref="H3:J4"/>
    <mergeCell ref="B59:F59"/>
    <mergeCell ref="C5:C6"/>
    <mergeCell ref="D3:D4"/>
    <mergeCell ref="E3:F3"/>
    <mergeCell ref="E4:F4"/>
    <mergeCell ref="F5:G5"/>
    <mergeCell ref="H5:I5"/>
    <mergeCell ref="D5:D6"/>
    <mergeCell ref="J5:J6"/>
    <mergeCell ref="E5:E6"/>
    <mergeCell ref="C32:C33"/>
    <mergeCell ref="D32:D33"/>
    <mergeCell ref="E32:E33"/>
    <mergeCell ref="F32:G32"/>
    <mergeCell ref="B5:B6"/>
    <mergeCell ref="B7:B30"/>
    <mergeCell ref="B32:B56"/>
    <mergeCell ref="H59:J59"/>
    <mergeCell ref="C30:E30"/>
    <mergeCell ref="H32:I32"/>
    <mergeCell ref="J32:J33"/>
    <mergeCell ref="H30:J30"/>
    <mergeCell ref="H56:J56"/>
    <mergeCell ref="C56:E56"/>
  </mergeCells>
  <printOptions/>
  <pageMargins left="0.1968503937007874" right="0" top="0.3937007874015748" bottom="0.1968503937007874" header="0.1968503937007874" footer="0.1968503937007874"/>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dimension ref="B1:J61"/>
  <sheetViews>
    <sheetView view="pageBreakPreview" zoomScale="60" workbookViewId="0" topLeftCell="A1">
      <selection activeCell="J1" sqref="J1"/>
    </sheetView>
  </sheetViews>
  <sheetFormatPr defaultColWidth="9.00390625" defaultRowHeight="18" customHeight="1"/>
  <cols>
    <col min="1" max="1" width="9.00390625" style="1" customWidth="1"/>
    <col min="2" max="2" width="7.125" style="1" customWidth="1"/>
    <col min="3" max="3" width="6.625" style="1" customWidth="1"/>
    <col min="4" max="4" width="12.625" style="1" customWidth="1"/>
    <col min="5" max="5" width="11.625" style="1" customWidth="1"/>
    <col min="6" max="6" width="13.75390625" style="1" customWidth="1"/>
    <col min="7" max="7" width="11.625" style="1" customWidth="1"/>
    <col min="8" max="8" width="13.625" style="1" customWidth="1"/>
    <col min="9" max="9" width="11.625" style="1" customWidth="1"/>
    <col min="10" max="10" width="13.50390625" style="1" customWidth="1"/>
    <col min="11" max="16384" width="9.00390625" style="1" customWidth="1"/>
  </cols>
  <sheetData>
    <row r="1" spans="2:3" ht="15" customHeight="1">
      <c r="B1" s="22" t="s">
        <v>33</v>
      </c>
      <c r="C1" s="20"/>
    </row>
    <row r="2" spans="2:3" ht="15" customHeight="1" thickBot="1">
      <c r="B2" s="22"/>
      <c r="C2" s="20"/>
    </row>
    <row r="3" spans="3:10" s="4" customFormat="1" ht="15" customHeight="1">
      <c r="C3" s="23"/>
      <c r="D3" s="94" t="s">
        <v>19</v>
      </c>
      <c r="E3" s="95" t="s">
        <v>39</v>
      </c>
      <c r="F3" s="95"/>
      <c r="G3" s="95" t="s">
        <v>18</v>
      </c>
      <c r="H3" s="95" t="s">
        <v>123</v>
      </c>
      <c r="I3" s="95"/>
      <c r="J3" s="116"/>
    </row>
    <row r="4" spans="3:10" s="4" customFormat="1" ht="15" customHeight="1" thickBot="1">
      <c r="C4" s="23"/>
      <c r="D4" s="118"/>
      <c r="E4" s="115" t="s">
        <v>40</v>
      </c>
      <c r="F4" s="115"/>
      <c r="G4" s="115"/>
      <c r="H4" s="115"/>
      <c r="I4" s="115"/>
      <c r="J4" s="117"/>
    </row>
    <row r="5" spans="2:10" ht="15" customHeight="1">
      <c r="B5" s="94" t="s">
        <v>25</v>
      </c>
      <c r="C5" s="111" t="s">
        <v>124</v>
      </c>
      <c r="D5" s="72" t="s">
        <v>125</v>
      </c>
      <c r="E5" s="72" t="s">
        <v>126</v>
      </c>
      <c r="F5" s="66" t="s">
        <v>127</v>
      </c>
      <c r="G5" s="66"/>
      <c r="H5" s="66" t="s">
        <v>128</v>
      </c>
      <c r="I5" s="66"/>
      <c r="J5" s="114" t="s">
        <v>2</v>
      </c>
    </row>
    <row r="6" spans="2:10" ht="15" customHeight="1">
      <c r="B6" s="81"/>
      <c r="C6" s="60"/>
      <c r="D6" s="65"/>
      <c r="E6" s="65"/>
      <c r="F6" s="2" t="s">
        <v>1</v>
      </c>
      <c r="G6" s="2" t="s">
        <v>0</v>
      </c>
      <c r="H6" s="2" t="s">
        <v>1</v>
      </c>
      <c r="I6" s="2" t="s">
        <v>0</v>
      </c>
      <c r="J6" s="88"/>
    </row>
    <row r="7" spans="2:10" ht="15" customHeight="1">
      <c r="B7" s="82" t="s">
        <v>34</v>
      </c>
      <c r="C7" s="5" t="s">
        <v>37</v>
      </c>
      <c r="D7" s="8" t="s">
        <v>38</v>
      </c>
      <c r="E7" s="10">
        <f>G7+G8+G9+I7+I9+I10</f>
        <v>19837326</v>
      </c>
      <c r="F7" s="14" t="s">
        <v>41</v>
      </c>
      <c r="G7" s="10">
        <v>12323000</v>
      </c>
      <c r="H7" s="14" t="s">
        <v>44</v>
      </c>
      <c r="I7" s="10">
        <v>2300000</v>
      </c>
      <c r="J7" s="32"/>
    </row>
    <row r="8" spans="2:10" ht="15" customHeight="1">
      <c r="B8" s="82"/>
      <c r="C8" s="6"/>
      <c r="D8" s="9"/>
      <c r="E8" s="11"/>
      <c r="F8" s="15" t="s">
        <v>42</v>
      </c>
      <c r="G8" s="11">
        <v>542326</v>
      </c>
      <c r="H8" s="15"/>
      <c r="I8" s="11"/>
      <c r="J8" s="33"/>
    </row>
    <row r="9" spans="2:10" ht="15" customHeight="1">
      <c r="B9" s="82"/>
      <c r="C9" s="6"/>
      <c r="D9" s="9"/>
      <c r="E9" s="11"/>
      <c r="F9" s="15" t="s">
        <v>43</v>
      </c>
      <c r="G9" s="11">
        <v>4805500</v>
      </c>
      <c r="H9" s="15" t="s">
        <v>45</v>
      </c>
      <c r="I9" s="11">
        <v>-1345500</v>
      </c>
      <c r="J9" s="33"/>
    </row>
    <row r="10" spans="2:10" ht="15" customHeight="1">
      <c r="B10" s="82"/>
      <c r="C10" s="6"/>
      <c r="D10" s="9"/>
      <c r="E10" s="11"/>
      <c r="F10" s="15"/>
      <c r="G10" s="11"/>
      <c r="H10" s="15" t="s">
        <v>46</v>
      </c>
      <c r="I10" s="11">
        <v>1212000</v>
      </c>
      <c r="J10" s="33"/>
    </row>
    <row r="11" spans="2:10" ht="15" customHeight="1">
      <c r="B11" s="82"/>
      <c r="C11" s="6"/>
      <c r="D11" s="9"/>
      <c r="E11" s="11"/>
      <c r="F11" s="15"/>
      <c r="G11" s="11"/>
      <c r="H11" s="15"/>
      <c r="I11" s="11"/>
      <c r="J11" s="33"/>
    </row>
    <row r="12" spans="2:10" ht="15" customHeight="1">
      <c r="B12" s="82"/>
      <c r="C12" s="40"/>
      <c r="D12" s="9"/>
      <c r="E12" s="11"/>
      <c r="F12" s="15"/>
      <c r="G12" s="11"/>
      <c r="H12" s="15"/>
      <c r="I12" s="11"/>
      <c r="J12" s="33"/>
    </row>
    <row r="13" spans="2:10" ht="15" customHeight="1">
      <c r="B13" s="82"/>
      <c r="C13" s="6"/>
      <c r="D13" s="9"/>
      <c r="E13" s="11"/>
      <c r="F13" s="15"/>
      <c r="G13" s="11"/>
      <c r="H13" s="15"/>
      <c r="I13" s="11"/>
      <c r="J13" s="33"/>
    </row>
    <row r="14" spans="2:10" ht="15" customHeight="1">
      <c r="B14" s="82"/>
      <c r="C14" s="40"/>
      <c r="D14" s="9"/>
      <c r="E14" s="11"/>
      <c r="F14" s="15"/>
      <c r="G14" s="11"/>
      <c r="H14" s="15"/>
      <c r="I14" s="11"/>
      <c r="J14" s="33"/>
    </row>
    <row r="15" spans="2:10" ht="15" customHeight="1">
      <c r="B15" s="82"/>
      <c r="C15" s="6"/>
      <c r="D15" s="9"/>
      <c r="E15" s="11"/>
      <c r="F15" s="15"/>
      <c r="G15" s="11"/>
      <c r="H15" s="15"/>
      <c r="I15" s="11"/>
      <c r="J15" s="33"/>
    </row>
    <row r="16" spans="2:10" ht="15" customHeight="1">
      <c r="B16" s="82"/>
      <c r="C16" s="6"/>
      <c r="D16" s="9"/>
      <c r="E16" s="11"/>
      <c r="F16" s="15"/>
      <c r="G16" s="11"/>
      <c r="H16" s="15"/>
      <c r="I16" s="11"/>
      <c r="J16" s="33"/>
    </row>
    <row r="17" spans="2:10" ht="15" customHeight="1">
      <c r="B17" s="82"/>
      <c r="C17" s="40" t="s">
        <v>47</v>
      </c>
      <c r="D17" s="9" t="s">
        <v>38</v>
      </c>
      <c r="E17" s="11">
        <f>G17+I17</f>
        <v>51929863</v>
      </c>
      <c r="F17" s="15" t="s">
        <v>48</v>
      </c>
      <c r="G17" s="11">
        <v>14802627</v>
      </c>
      <c r="H17" s="15" t="s">
        <v>58</v>
      </c>
      <c r="I17" s="11">
        <v>37127236</v>
      </c>
      <c r="J17" s="33"/>
    </row>
    <row r="18" spans="2:10" ht="15" customHeight="1">
      <c r="B18" s="82"/>
      <c r="C18" s="6"/>
      <c r="D18" s="9"/>
      <c r="E18" s="11"/>
      <c r="F18" s="15"/>
      <c r="G18" s="11"/>
      <c r="H18" s="15"/>
      <c r="I18" s="11"/>
      <c r="J18" s="33"/>
    </row>
    <row r="19" spans="2:10" ht="15" customHeight="1">
      <c r="B19" s="82"/>
      <c r="C19" s="40" t="s">
        <v>47</v>
      </c>
      <c r="D19" s="9" t="s">
        <v>49</v>
      </c>
      <c r="E19" s="11">
        <f>G19+I19</f>
        <v>389008018</v>
      </c>
      <c r="F19" s="15" t="s">
        <v>50</v>
      </c>
      <c r="G19" s="11">
        <v>1234582</v>
      </c>
      <c r="H19" s="15" t="s">
        <v>51</v>
      </c>
      <c r="I19" s="11">
        <v>387773436</v>
      </c>
      <c r="J19" s="33"/>
    </row>
    <row r="20" spans="2:10" ht="15" customHeight="1">
      <c r="B20" s="82"/>
      <c r="C20" s="6"/>
      <c r="D20" s="9"/>
      <c r="E20" s="11"/>
      <c r="F20" s="15"/>
      <c r="G20" s="11"/>
      <c r="H20" s="15"/>
      <c r="I20" s="11"/>
      <c r="J20" s="33"/>
    </row>
    <row r="21" spans="2:10" ht="15" customHeight="1">
      <c r="B21" s="82"/>
      <c r="C21" s="40"/>
      <c r="D21" s="9"/>
      <c r="E21" s="11"/>
      <c r="F21" s="15"/>
      <c r="G21" s="11"/>
      <c r="H21" s="15"/>
      <c r="I21" s="11"/>
      <c r="J21" s="33"/>
    </row>
    <row r="22" spans="2:10" ht="15" customHeight="1">
      <c r="B22" s="82"/>
      <c r="C22" s="6"/>
      <c r="D22" s="9"/>
      <c r="E22" s="11"/>
      <c r="F22" s="15"/>
      <c r="G22" s="11"/>
      <c r="H22" s="15"/>
      <c r="I22" s="11"/>
      <c r="J22" s="33"/>
    </row>
    <row r="23" spans="2:10" ht="15" customHeight="1">
      <c r="B23" s="82"/>
      <c r="C23" s="40"/>
      <c r="D23" s="9"/>
      <c r="E23" s="11"/>
      <c r="F23" s="15"/>
      <c r="G23" s="11"/>
      <c r="H23" s="15"/>
      <c r="I23" s="11"/>
      <c r="J23" s="33"/>
    </row>
    <row r="24" spans="2:10" ht="15" customHeight="1">
      <c r="B24" s="82"/>
      <c r="C24" s="6"/>
      <c r="D24" s="9"/>
      <c r="E24" s="11"/>
      <c r="F24" s="15"/>
      <c r="G24" s="11"/>
      <c r="H24" s="15"/>
      <c r="I24" s="11"/>
      <c r="J24" s="33"/>
    </row>
    <row r="25" spans="2:10" ht="15" customHeight="1">
      <c r="B25" s="82"/>
      <c r="C25" s="6"/>
      <c r="D25" s="9"/>
      <c r="E25" s="11"/>
      <c r="F25" s="15"/>
      <c r="G25" s="11"/>
      <c r="H25" s="15"/>
      <c r="I25" s="11"/>
      <c r="J25" s="33"/>
    </row>
    <row r="26" spans="2:10" ht="15" customHeight="1">
      <c r="B26" s="82"/>
      <c r="C26" s="6"/>
      <c r="D26" s="9"/>
      <c r="E26" s="11"/>
      <c r="F26" s="15"/>
      <c r="G26" s="11"/>
      <c r="H26" s="15"/>
      <c r="I26" s="11"/>
      <c r="J26" s="33"/>
    </row>
    <row r="27" spans="2:10" ht="15" customHeight="1">
      <c r="B27" s="82"/>
      <c r="C27" s="6"/>
      <c r="D27" s="9"/>
      <c r="E27" s="11"/>
      <c r="F27" s="15"/>
      <c r="G27" s="11"/>
      <c r="H27" s="15"/>
      <c r="I27" s="11"/>
      <c r="J27" s="33"/>
    </row>
    <row r="28" spans="2:10" ht="15" customHeight="1">
      <c r="B28" s="82"/>
      <c r="C28" s="7"/>
      <c r="D28" s="12"/>
      <c r="E28" s="13"/>
      <c r="F28" s="16"/>
      <c r="G28" s="13"/>
      <c r="H28" s="16"/>
      <c r="I28" s="13"/>
      <c r="J28" s="34"/>
    </row>
    <row r="29" spans="2:10" ht="18" customHeight="1" thickBot="1">
      <c r="B29" s="83"/>
      <c r="C29" s="75" t="s">
        <v>3</v>
      </c>
      <c r="D29" s="76"/>
      <c r="E29" s="76"/>
      <c r="F29" s="35" t="s">
        <v>5</v>
      </c>
      <c r="G29" s="36">
        <f>SUM(G7:G28)</f>
        <v>33708035</v>
      </c>
      <c r="H29" s="55" t="s">
        <v>15</v>
      </c>
      <c r="I29" s="55"/>
      <c r="J29" s="53"/>
    </row>
    <row r="30" spans="2:10" s="4" customFormat="1" ht="3" customHeight="1" thickBot="1">
      <c r="B30" s="24"/>
      <c r="C30" s="25"/>
      <c r="D30" s="25"/>
      <c r="E30" s="25"/>
      <c r="F30" s="26"/>
      <c r="G30" s="27"/>
      <c r="H30" s="28"/>
      <c r="I30" s="28"/>
      <c r="J30" s="28"/>
    </row>
    <row r="31" spans="2:10" ht="18" customHeight="1">
      <c r="B31" s="84" t="s">
        <v>35</v>
      </c>
      <c r="C31" s="70" t="s">
        <v>124</v>
      </c>
      <c r="D31" s="72" t="s">
        <v>125</v>
      </c>
      <c r="E31" s="66" t="s">
        <v>126</v>
      </c>
      <c r="F31" s="66" t="s">
        <v>127</v>
      </c>
      <c r="G31" s="66"/>
      <c r="H31" s="66" t="s">
        <v>128</v>
      </c>
      <c r="I31" s="66"/>
      <c r="J31" s="77" t="s">
        <v>2</v>
      </c>
    </row>
    <row r="32" spans="2:10" ht="18" customHeight="1">
      <c r="B32" s="85"/>
      <c r="C32" s="71"/>
      <c r="D32" s="65"/>
      <c r="E32" s="67"/>
      <c r="F32" s="2" t="s">
        <v>1</v>
      </c>
      <c r="G32" s="2" t="s">
        <v>0</v>
      </c>
      <c r="H32" s="2" t="s">
        <v>1</v>
      </c>
      <c r="I32" s="2" t="s">
        <v>0</v>
      </c>
      <c r="J32" s="54"/>
    </row>
    <row r="33" spans="2:10" ht="15" customHeight="1">
      <c r="B33" s="85"/>
      <c r="C33" s="5" t="s">
        <v>52</v>
      </c>
      <c r="D33" s="8" t="s">
        <v>35</v>
      </c>
      <c r="E33" s="10">
        <f>G33+I33</f>
        <v>23363500</v>
      </c>
      <c r="F33" s="14" t="s">
        <v>53</v>
      </c>
      <c r="G33" s="10">
        <v>21983500</v>
      </c>
      <c r="H33" s="14" t="s">
        <v>59</v>
      </c>
      <c r="I33" s="10">
        <v>1380000</v>
      </c>
      <c r="J33" s="32"/>
    </row>
    <row r="34" spans="2:10" ht="15" customHeight="1">
      <c r="B34" s="85"/>
      <c r="C34" s="17"/>
      <c r="D34" s="18"/>
      <c r="E34" s="19"/>
      <c r="F34" s="37"/>
      <c r="G34" s="19"/>
      <c r="H34" s="37"/>
      <c r="I34" s="19"/>
      <c r="J34" s="38"/>
    </row>
    <row r="35" spans="2:10" ht="15" customHeight="1">
      <c r="B35" s="85"/>
      <c r="C35" s="17" t="s">
        <v>54</v>
      </c>
      <c r="D35" s="18" t="s">
        <v>55</v>
      </c>
      <c r="E35" s="19">
        <f>G35+G36+I35</f>
        <v>450000</v>
      </c>
      <c r="F35" s="37" t="s">
        <v>56</v>
      </c>
      <c r="G35" s="19">
        <v>236987</v>
      </c>
      <c r="H35" s="37" t="s">
        <v>60</v>
      </c>
      <c r="I35" s="19">
        <v>163013</v>
      </c>
      <c r="J35" s="38"/>
    </row>
    <row r="36" spans="2:10" ht="15" customHeight="1">
      <c r="B36" s="85"/>
      <c r="C36" s="17"/>
      <c r="D36" s="18"/>
      <c r="E36" s="19"/>
      <c r="F36" s="37" t="s">
        <v>57</v>
      </c>
      <c r="G36" s="19">
        <v>50000</v>
      </c>
      <c r="H36" s="37"/>
      <c r="I36" s="19"/>
      <c r="J36" s="38"/>
    </row>
    <row r="37" spans="2:10" ht="15" customHeight="1">
      <c r="B37" s="85"/>
      <c r="C37" s="17"/>
      <c r="D37" s="18"/>
      <c r="E37" s="19"/>
      <c r="F37" s="37"/>
      <c r="G37" s="19"/>
      <c r="H37" s="37"/>
      <c r="I37" s="19"/>
      <c r="J37" s="38"/>
    </row>
    <row r="38" spans="2:10" ht="15" customHeight="1">
      <c r="B38" s="85"/>
      <c r="C38" s="17"/>
      <c r="D38" s="18"/>
      <c r="E38" s="19"/>
      <c r="F38" s="37"/>
      <c r="G38" s="19"/>
      <c r="H38" s="37"/>
      <c r="I38" s="19"/>
      <c r="J38" s="38"/>
    </row>
    <row r="39" spans="2:10" ht="15" customHeight="1">
      <c r="B39" s="85"/>
      <c r="C39" s="17"/>
      <c r="D39" s="18"/>
      <c r="E39" s="19"/>
      <c r="F39" s="37"/>
      <c r="G39" s="19"/>
      <c r="H39" s="37"/>
      <c r="I39" s="19"/>
      <c r="J39" s="38"/>
    </row>
    <row r="40" spans="2:10" ht="15" customHeight="1">
      <c r="B40" s="85"/>
      <c r="C40" s="17"/>
      <c r="D40" s="18"/>
      <c r="E40" s="19"/>
      <c r="F40" s="37"/>
      <c r="G40" s="19"/>
      <c r="H40" s="37"/>
      <c r="I40" s="19"/>
      <c r="J40" s="38"/>
    </row>
    <row r="41" spans="2:10" ht="15" customHeight="1">
      <c r="B41" s="85"/>
      <c r="C41" s="17"/>
      <c r="D41" s="18"/>
      <c r="E41" s="19"/>
      <c r="F41" s="37"/>
      <c r="G41" s="19"/>
      <c r="H41" s="37"/>
      <c r="I41" s="19"/>
      <c r="J41" s="38"/>
    </row>
    <row r="42" spans="2:10" ht="15" customHeight="1">
      <c r="B42" s="85"/>
      <c r="C42" s="17"/>
      <c r="D42" s="18"/>
      <c r="E42" s="19"/>
      <c r="F42" s="37"/>
      <c r="G42" s="19"/>
      <c r="H42" s="37"/>
      <c r="I42" s="19"/>
      <c r="J42" s="38"/>
    </row>
    <row r="43" spans="2:10" ht="15" customHeight="1">
      <c r="B43" s="85"/>
      <c r="C43" s="17" t="s">
        <v>54</v>
      </c>
      <c r="D43" s="18" t="s">
        <v>38</v>
      </c>
      <c r="E43" s="19">
        <f>G43</f>
        <v>1345500</v>
      </c>
      <c r="F43" s="37" t="s">
        <v>45</v>
      </c>
      <c r="G43" s="19">
        <v>1345500</v>
      </c>
      <c r="H43" s="37"/>
      <c r="I43" s="19"/>
      <c r="J43" s="38"/>
    </row>
    <row r="44" spans="2:10" ht="15" customHeight="1">
      <c r="B44" s="85"/>
      <c r="C44" s="17"/>
      <c r="D44" s="18"/>
      <c r="E44" s="19"/>
      <c r="F44" s="37"/>
      <c r="G44" s="19"/>
      <c r="H44" s="37"/>
      <c r="I44" s="19"/>
      <c r="J44" s="38"/>
    </row>
    <row r="45" spans="2:10" ht="15" customHeight="1">
      <c r="B45" s="85"/>
      <c r="C45" s="17"/>
      <c r="D45" s="18"/>
      <c r="E45" s="19"/>
      <c r="F45" s="37"/>
      <c r="G45" s="19"/>
      <c r="H45" s="37"/>
      <c r="I45" s="19"/>
      <c r="J45" s="38"/>
    </row>
    <row r="46" spans="2:10" ht="15" customHeight="1">
      <c r="B46" s="85"/>
      <c r="C46" s="17"/>
      <c r="D46" s="18"/>
      <c r="E46" s="19"/>
      <c r="F46" s="37"/>
      <c r="G46" s="19"/>
      <c r="H46" s="37"/>
      <c r="I46" s="19"/>
      <c r="J46" s="38"/>
    </row>
    <row r="47" spans="2:10" ht="15" customHeight="1">
      <c r="B47" s="85"/>
      <c r="C47" s="17"/>
      <c r="D47" s="18"/>
      <c r="E47" s="19"/>
      <c r="F47" s="37"/>
      <c r="G47" s="19"/>
      <c r="H47" s="37"/>
      <c r="I47" s="19"/>
      <c r="J47" s="38"/>
    </row>
    <row r="48" spans="2:10" ht="15" customHeight="1">
      <c r="B48" s="85"/>
      <c r="C48" s="17"/>
      <c r="D48" s="18"/>
      <c r="E48" s="19"/>
      <c r="F48" s="37"/>
      <c r="G48" s="19"/>
      <c r="H48" s="37"/>
      <c r="I48" s="19"/>
      <c r="J48" s="38"/>
    </row>
    <row r="49" spans="2:10" ht="15" customHeight="1">
      <c r="B49" s="85"/>
      <c r="C49" s="17"/>
      <c r="D49" s="18"/>
      <c r="E49" s="19"/>
      <c r="F49" s="37"/>
      <c r="G49" s="19"/>
      <c r="H49" s="37"/>
      <c r="I49" s="19"/>
      <c r="J49" s="38"/>
    </row>
    <row r="50" spans="2:10" ht="15" customHeight="1">
      <c r="B50" s="85"/>
      <c r="C50" s="17"/>
      <c r="D50" s="18"/>
      <c r="E50" s="19"/>
      <c r="F50" s="37"/>
      <c r="G50" s="19"/>
      <c r="H50" s="37"/>
      <c r="I50" s="19"/>
      <c r="J50" s="38"/>
    </row>
    <row r="51" spans="2:10" ht="15" customHeight="1">
      <c r="B51" s="85"/>
      <c r="C51" s="17"/>
      <c r="D51" s="18"/>
      <c r="E51" s="19"/>
      <c r="F51" s="37"/>
      <c r="G51" s="19"/>
      <c r="H51" s="37"/>
      <c r="I51" s="19"/>
      <c r="J51" s="38"/>
    </row>
    <row r="52" spans="2:10" ht="15" customHeight="1">
      <c r="B52" s="85"/>
      <c r="C52" s="6"/>
      <c r="D52" s="9"/>
      <c r="E52" s="11"/>
      <c r="F52" s="15"/>
      <c r="G52" s="11"/>
      <c r="H52" s="15"/>
      <c r="I52" s="11"/>
      <c r="J52" s="33"/>
    </row>
    <row r="53" spans="2:10" ht="15" customHeight="1">
      <c r="B53" s="85"/>
      <c r="C53" s="6"/>
      <c r="D53" s="9"/>
      <c r="E53" s="11"/>
      <c r="F53" s="15"/>
      <c r="G53" s="11"/>
      <c r="H53" s="15"/>
      <c r="I53" s="11"/>
      <c r="J53" s="33"/>
    </row>
    <row r="54" spans="2:10" ht="15" customHeight="1">
      <c r="B54" s="85"/>
      <c r="C54" s="6"/>
      <c r="D54" s="9"/>
      <c r="E54" s="11"/>
      <c r="F54" s="15"/>
      <c r="G54" s="11"/>
      <c r="H54" s="15"/>
      <c r="I54" s="11"/>
      <c r="J54" s="33"/>
    </row>
    <row r="55" spans="2:10" ht="15" customHeight="1">
      <c r="B55" s="85"/>
      <c r="C55" s="6"/>
      <c r="D55" s="9"/>
      <c r="E55" s="11"/>
      <c r="F55" s="15"/>
      <c r="G55" s="11"/>
      <c r="H55" s="15"/>
      <c r="I55" s="11"/>
      <c r="J55" s="33"/>
    </row>
    <row r="56" spans="2:10" ht="18" customHeight="1" thickBot="1">
      <c r="B56" s="86"/>
      <c r="C56" s="68" t="s">
        <v>3</v>
      </c>
      <c r="D56" s="69"/>
      <c r="E56" s="69"/>
      <c r="F56" s="35" t="s">
        <v>6</v>
      </c>
      <c r="G56" s="36">
        <f>SUM(G33:G55)</f>
        <v>23615987</v>
      </c>
      <c r="H56" s="78" t="s">
        <v>16</v>
      </c>
      <c r="I56" s="78"/>
      <c r="J56" s="79"/>
    </row>
    <row r="57" spans="2:10" s="4" customFormat="1" ht="3" customHeight="1">
      <c r="B57" s="29"/>
      <c r="C57" s="30"/>
      <c r="D57" s="30"/>
      <c r="E57" s="30"/>
      <c r="F57" s="26"/>
      <c r="G57" s="27"/>
      <c r="H57" s="31"/>
      <c r="I57" s="31"/>
      <c r="J57" s="31"/>
    </row>
    <row r="58" spans="3:10" ht="3" customHeight="1" thickBot="1">
      <c r="C58" s="3"/>
      <c r="D58" s="3"/>
      <c r="E58" s="3"/>
      <c r="F58" s="3"/>
      <c r="G58" s="3"/>
      <c r="H58" s="3"/>
      <c r="I58" s="3"/>
      <c r="J58" s="3"/>
    </row>
    <row r="59" spans="2:10" ht="18" customHeight="1" thickBot="1">
      <c r="B59" s="56" t="s">
        <v>36</v>
      </c>
      <c r="C59" s="57"/>
      <c r="D59" s="57"/>
      <c r="E59" s="57"/>
      <c r="F59" s="58"/>
      <c r="G59" s="39">
        <f>G29-G56</f>
        <v>10092048</v>
      </c>
      <c r="H59" s="73" t="s">
        <v>17</v>
      </c>
      <c r="I59" s="73"/>
      <c r="J59" s="74"/>
    </row>
    <row r="60" ht="18" customHeight="1">
      <c r="B60" s="41" t="s">
        <v>76</v>
      </c>
    </row>
    <row r="61" ht="18" customHeight="1">
      <c r="B61"/>
    </row>
  </sheetData>
  <mergeCells count="26">
    <mergeCell ref="B5:B6"/>
    <mergeCell ref="B7:B29"/>
    <mergeCell ref="B31:B56"/>
    <mergeCell ref="H59:J59"/>
    <mergeCell ref="C29:E29"/>
    <mergeCell ref="H31:I31"/>
    <mergeCell ref="J31:J32"/>
    <mergeCell ref="H29:J29"/>
    <mergeCell ref="H56:J56"/>
    <mergeCell ref="C56:E56"/>
    <mergeCell ref="J5:J6"/>
    <mergeCell ref="E5:E6"/>
    <mergeCell ref="C31:C32"/>
    <mergeCell ref="D31:D32"/>
    <mergeCell ref="E31:E32"/>
    <mergeCell ref="F31:G31"/>
    <mergeCell ref="G3:G4"/>
    <mergeCell ref="H3:J4"/>
    <mergeCell ref="B59:F59"/>
    <mergeCell ref="C5:C6"/>
    <mergeCell ref="D3:D4"/>
    <mergeCell ref="E3:F3"/>
    <mergeCell ref="E4:F4"/>
    <mergeCell ref="F5:G5"/>
    <mergeCell ref="H5:I5"/>
    <mergeCell ref="D5:D6"/>
  </mergeCells>
  <printOptions/>
  <pageMargins left="0.1968503937007874" right="0" top="0.3937007874015748" bottom="0.1968503937007874" header="0.1968503937007874" footer="0.1968503937007874"/>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山梨県</cp:lastModifiedBy>
  <cp:lastPrinted>2010-04-08T04:21:15Z</cp:lastPrinted>
  <dcterms:created xsi:type="dcterms:W3CDTF">2006-07-23T11:43:47Z</dcterms:created>
  <dcterms:modified xsi:type="dcterms:W3CDTF">2010-04-13T01:46:48Z</dcterms:modified>
  <cp:category/>
  <cp:version/>
  <cp:contentType/>
  <cp:contentStatus/>
</cp:coreProperties>
</file>