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P:\12672_環境・エネルギー政策課\01\2023（Ｒ５）\02_企画・地球温暖化担当\557_温室効果ガス排出抑制計画制度\3_HP掲載_決裁時内容修正\新様式\タイトル変更\"/>
    </mc:Choice>
  </mc:AlternateContent>
  <bookViews>
    <workbookView xWindow="1170" yWindow="0" windowWidth="28800" windowHeight="10335" tabRatio="901"/>
  </bookViews>
  <sheets>
    <sheet name="報告書鑑" sheetId="16" r:id="rId1"/>
    <sheet name="報告書別紙1_その1" sheetId="4" r:id="rId2"/>
    <sheet name="報告書別紙1_その2" sheetId="3" r:id="rId3"/>
    <sheet name="報告書別紙1_その3" sheetId="15" r:id="rId4"/>
    <sheet name="報告書別紙2" sheetId="9" r:id="rId5"/>
    <sheet name="報告書別表" sheetId="17" r:id="rId6"/>
    <sheet name="【参考】取組一覧" sheetId="18" r:id="rId7"/>
  </sheets>
  <externalReferences>
    <externalReference r:id="rId8"/>
  </externalReferences>
  <definedNames>
    <definedName name="_xlnm.Print_Area" localSheetId="6">【参考】取組一覧!$A$1:$D$98</definedName>
    <definedName name="_xlnm.Print_Area" localSheetId="0">報告書鑑!$A$1:$AE$38</definedName>
    <definedName name="_xlnm.Print_Area" localSheetId="1">報告書別紙1_その1!$A$1:$AR$27</definedName>
    <definedName name="_xlnm.Print_Area" localSheetId="2">報告書別紙1_その2!$A$1:$AF$34</definedName>
    <definedName name="_xlnm.Print_Area" localSheetId="3">報告書別紙1_その3!$A$1:$AE$44</definedName>
    <definedName name="_xlnm.Print_Area" localSheetId="4">報告書別紙2!$A$1:$C$28</definedName>
    <definedName name="_xlnm.Print_Area" localSheetId="5">報告書別表!$A$1:$Q$51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0" i="4" l="1"/>
  <c r="U9" i="4"/>
  <c r="Y19" i="4" l="1"/>
  <c r="AC6" i="4" l="1"/>
  <c r="X34" i="16"/>
  <c r="O34" i="16"/>
  <c r="U6" i="4" l="1"/>
  <c r="P20" i="16"/>
  <c r="I22" i="16" l="1"/>
  <c r="I21" i="16"/>
  <c r="K7" i="17" l="1"/>
  <c r="L35" i="17" l="1"/>
  <c r="Q46" i="17"/>
  <c r="P46" i="17"/>
  <c r="H36" i="17"/>
  <c r="L36" i="17" s="1"/>
  <c r="H37" i="17"/>
  <c r="L37" i="17" s="1"/>
  <c r="H38" i="17"/>
  <c r="L38" i="17" s="1"/>
  <c r="H39" i="17"/>
  <c r="L39" i="17" s="1"/>
  <c r="H40" i="17"/>
  <c r="L40" i="17" s="1"/>
  <c r="H41" i="17"/>
  <c r="L41" i="17" s="1"/>
  <c r="H42" i="17"/>
  <c r="L42" i="17" s="1"/>
  <c r="H43" i="17"/>
  <c r="L43" i="17" s="1"/>
  <c r="H44" i="17"/>
  <c r="L44" i="17" s="1"/>
  <c r="H45" i="17"/>
  <c r="L45" i="17" s="1"/>
  <c r="H46" i="17"/>
  <c r="L46" i="17" s="1"/>
  <c r="L32" i="17"/>
  <c r="K32" i="17"/>
  <c r="K33" i="17"/>
  <c r="K34" i="17"/>
  <c r="K31" i="17"/>
  <c r="H32" i="17"/>
  <c r="H33" i="17"/>
  <c r="L33" i="17" s="1"/>
  <c r="H34" i="17"/>
  <c r="L34" i="17" s="1"/>
  <c r="H31" i="17"/>
  <c r="L31" i="17" s="1"/>
  <c r="H29" i="17"/>
  <c r="K8" i="17"/>
  <c r="K9" i="17"/>
  <c r="K10" i="17"/>
  <c r="L10" i="17" s="1"/>
  <c r="K11" i="17"/>
  <c r="K12" i="17"/>
  <c r="K13" i="17"/>
  <c r="K14" i="17"/>
  <c r="K15" i="17"/>
  <c r="K16" i="17"/>
  <c r="K17" i="17"/>
  <c r="K18" i="17"/>
  <c r="K19" i="17"/>
  <c r="K20" i="17"/>
  <c r="K21" i="17"/>
  <c r="K22" i="17"/>
  <c r="K23" i="17"/>
  <c r="K24" i="17"/>
  <c r="K25" i="17"/>
  <c r="K26" i="17"/>
  <c r="K27" i="17"/>
  <c r="K28" i="17"/>
  <c r="K29" i="17"/>
  <c r="H8" i="17"/>
  <c r="H9" i="17"/>
  <c r="H10" i="17"/>
  <c r="H11" i="17"/>
  <c r="L11" i="17" s="1"/>
  <c r="H12" i="17"/>
  <c r="H13" i="17"/>
  <c r="H14" i="17"/>
  <c r="H15" i="17"/>
  <c r="H16" i="17"/>
  <c r="H17" i="17"/>
  <c r="H18" i="17"/>
  <c r="H19" i="17"/>
  <c r="L19" i="17" s="1"/>
  <c r="H20" i="17"/>
  <c r="H21" i="17"/>
  <c r="H22" i="17"/>
  <c r="H23" i="17"/>
  <c r="H24" i="17"/>
  <c r="H25" i="17"/>
  <c r="H26" i="17"/>
  <c r="H27" i="17"/>
  <c r="L27" i="17" s="1"/>
  <c r="H28" i="17"/>
  <c r="H7" i="17"/>
  <c r="M38" i="17"/>
  <c r="M39" i="17" s="1"/>
  <c r="M36" i="17"/>
  <c r="M37" i="17" s="1"/>
  <c r="N36" i="17"/>
  <c r="N37" i="17" s="1"/>
  <c r="L48" i="17" l="1"/>
  <c r="L21" i="17"/>
  <c r="L7" i="17"/>
  <c r="L30" i="17" s="1"/>
  <c r="L13" i="17"/>
  <c r="L14" i="17"/>
  <c r="L22" i="17"/>
  <c r="L25" i="17"/>
  <c r="L17" i="17"/>
  <c r="L9" i="17"/>
  <c r="L26" i="17"/>
  <c r="L18" i="17"/>
  <c r="L23" i="17"/>
  <c r="L15" i="17"/>
  <c r="L29" i="17"/>
  <c r="L24" i="17"/>
  <c r="L16" i="17"/>
  <c r="L8" i="17"/>
  <c r="L28" i="17"/>
  <c r="L20" i="17"/>
  <c r="L12" i="17"/>
  <c r="P31" i="17"/>
  <c r="P7" i="17"/>
  <c r="Q7" i="17" s="1"/>
  <c r="L49" i="17" l="1"/>
  <c r="D51" i="17" s="1"/>
  <c r="D2" i="17"/>
  <c r="B38" i="17"/>
  <c r="P8" i="17"/>
  <c r="Q8" i="17" s="1"/>
  <c r="P9" i="17"/>
  <c r="P10" i="17"/>
  <c r="P17" i="17"/>
  <c r="P18" i="17"/>
  <c r="P25" i="17"/>
  <c r="P26" i="17"/>
  <c r="N44" i="17"/>
  <c r="N45" i="17" s="1"/>
  <c r="Q45" i="17" s="1"/>
  <c r="M44" i="17"/>
  <c r="M45" i="17" s="1"/>
  <c r="P45" i="17" s="1"/>
  <c r="N40" i="17"/>
  <c r="N41" i="17" s="1"/>
  <c r="Q41" i="17" s="1"/>
  <c r="B44" i="17"/>
  <c r="N38" i="17"/>
  <c r="N39" i="17" s="1"/>
  <c r="Q39" i="17" s="1"/>
  <c r="N42" i="17"/>
  <c r="N43" i="17" s="1"/>
  <c r="Q43" i="17" s="1"/>
  <c r="M42" i="17"/>
  <c r="M43" i="17" s="1"/>
  <c r="P43" i="17" s="1"/>
  <c r="M40" i="17"/>
  <c r="M41" i="17" s="1"/>
  <c r="P41" i="17" s="1"/>
  <c r="P39" i="17"/>
  <c r="P37" i="17"/>
  <c r="Q37" i="17"/>
  <c r="B42" i="17"/>
  <c r="B40" i="17"/>
  <c r="B36" i="17"/>
  <c r="B39" i="17"/>
  <c r="AK11" i="4"/>
  <c r="AC33" i="3"/>
  <c r="AC32" i="3"/>
  <c r="P32" i="17" l="1"/>
  <c r="Q32" i="17" s="1"/>
  <c r="P33" i="17"/>
  <c r="Q33" i="17" s="1"/>
  <c r="P44" i="17"/>
  <c r="Q31" i="17"/>
  <c r="P42" i="17"/>
  <c r="P22" i="17"/>
  <c r="Q22" i="17" s="1"/>
  <c r="P14" i="17"/>
  <c r="P40" i="17"/>
  <c r="P21" i="17"/>
  <c r="P13" i="17"/>
  <c r="Q36" i="17"/>
  <c r="P36" i="17"/>
  <c r="Q42" i="17"/>
  <c r="Q38" i="17"/>
  <c r="P38" i="17"/>
  <c r="Q44" i="17"/>
  <c r="Q40" i="17"/>
  <c r="P28" i="17"/>
  <c r="P24" i="17"/>
  <c r="P20" i="17"/>
  <c r="P16" i="17"/>
  <c r="P12" i="17"/>
  <c r="P27" i="17"/>
  <c r="P23" i="17"/>
  <c r="P19" i="17"/>
  <c r="Q19" i="17" s="1"/>
  <c r="P15" i="17"/>
  <c r="P29" i="17"/>
  <c r="P48" i="17" l="1"/>
  <c r="Q48" i="17"/>
  <c r="P34" i="17"/>
  <c r="Q34" i="17" s="1"/>
  <c r="P11" i="17"/>
  <c r="P30" i="17" s="1"/>
  <c r="B37" i="17"/>
  <c r="Q28" i="17"/>
  <c r="Q26" i="17"/>
  <c r="Q24" i="17"/>
  <c r="Q20" i="17"/>
  <c r="Q18" i="17"/>
  <c r="Q16" i="17"/>
  <c r="Q14" i="17"/>
  <c r="Q12" i="17"/>
  <c r="Q10" i="17"/>
  <c r="P35" i="17" l="1"/>
  <c r="Q35" i="17" s="1"/>
  <c r="Q30" i="17"/>
  <c r="Q9" i="17"/>
  <c r="Q11" i="17"/>
  <c r="Q13" i="17"/>
  <c r="Q15" i="17"/>
  <c r="Q17" i="17"/>
  <c r="Q21" i="17"/>
  <c r="Q23" i="17"/>
  <c r="Q25" i="17"/>
  <c r="Q27" i="17"/>
  <c r="Q29" i="17"/>
  <c r="P49" i="17" l="1"/>
  <c r="AC7" i="4" s="1"/>
  <c r="AC9" i="4" s="1"/>
  <c r="Q49" i="17"/>
  <c r="AC8" i="4" l="1"/>
  <c r="AC10" i="4" s="1"/>
  <c r="AK9" i="4"/>
  <c r="AK7" i="4" l="1"/>
  <c r="AK8" i="4"/>
  <c r="AK10" i="4"/>
</calcChain>
</file>

<file path=xl/comments1.xml><?xml version="1.0" encoding="utf-8"?>
<comments xmlns="http://schemas.openxmlformats.org/spreadsheetml/2006/main">
  <authors>
    <author>山梨県</author>
  </authors>
  <commentList>
    <comment ref="A3" authorId="0" shapeId="0">
      <text>
        <r>
          <rPr>
            <b/>
            <sz val="9"/>
            <color indexed="81"/>
            <rFont val="MS P ゴシック"/>
            <family val="3"/>
            <charset val="128"/>
          </rPr>
          <t>山梨県:
重点対策としての取組状況などを把握するか…？</t>
        </r>
      </text>
    </comment>
  </commentList>
</comments>
</file>

<file path=xl/sharedStrings.xml><?xml version="1.0" encoding="utf-8"?>
<sst xmlns="http://schemas.openxmlformats.org/spreadsheetml/2006/main" count="908" uniqueCount="534">
  <si>
    <t>その他</t>
    <rPh sb="2" eb="3">
      <t>タ</t>
    </rPh>
    <phoneticPr fontId="2"/>
  </si>
  <si>
    <t>所在地</t>
    <rPh sb="0" eb="3">
      <t>ショザイチ</t>
    </rPh>
    <phoneticPr fontId="2"/>
  </si>
  <si>
    <t>山梨県内事業所一覧</t>
    <rPh sb="0" eb="2">
      <t>ヤマナシ</t>
    </rPh>
    <rPh sb="2" eb="4">
      <t>ケンナイ</t>
    </rPh>
    <rPh sb="4" eb="7">
      <t>ジギョウショ</t>
    </rPh>
    <rPh sb="7" eb="9">
      <t>イチラン</t>
    </rPh>
    <phoneticPr fontId="2"/>
  </si>
  <si>
    <t>特記事項</t>
  </si>
  <si>
    <t>年度</t>
    <phoneticPr fontId="2"/>
  </si>
  <si>
    <t>基準年度</t>
    <phoneticPr fontId="2"/>
  </si>
  <si>
    <t>　</t>
    <phoneticPr fontId="2"/>
  </si>
  <si>
    <t>（指標の単位：</t>
    <phoneticPr fontId="2"/>
  </si>
  <si>
    <t>）</t>
    <phoneticPr fontId="2"/>
  </si>
  <si>
    <t>別紙１</t>
    <rPh sb="0" eb="2">
      <t>ベッシ</t>
    </rPh>
    <phoneticPr fontId="2"/>
  </si>
  <si>
    <t>事業所の名称</t>
    <rPh sb="0" eb="3">
      <t>ジギョウショ</t>
    </rPh>
    <rPh sb="4" eb="5">
      <t>メイ</t>
    </rPh>
    <rPh sb="5" eb="6">
      <t>ショウ</t>
    </rPh>
    <phoneticPr fontId="2"/>
  </si>
  <si>
    <t>別紙２</t>
    <rPh sb="0" eb="2">
      <t>ベッシ</t>
    </rPh>
    <phoneticPr fontId="2"/>
  </si>
  <si>
    <t>年度</t>
    <rPh sb="0" eb="2">
      <t>ネンド</t>
    </rPh>
    <phoneticPr fontId="2"/>
  </si>
  <si>
    <t>％</t>
    <phoneticPr fontId="2"/>
  </si>
  <si>
    <t>電気の使用に伴う小売電気事業者ごとの二酸化炭素の排出係数</t>
    <rPh sb="8" eb="10">
      <t>コウリ</t>
    </rPh>
    <rPh sb="10" eb="12">
      <t>デンキ</t>
    </rPh>
    <rPh sb="12" eb="15">
      <t>ジギョウシャ</t>
    </rPh>
    <phoneticPr fontId="2"/>
  </si>
  <si>
    <t>氏名</t>
    <rPh sb="0" eb="2">
      <t>シメイ</t>
    </rPh>
    <phoneticPr fontId="2"/>
  </si>
  <si>
    <t>住所</t>
    <rPh sb="0" eb="2">
      <t>ジュウショ</t>
    </rPh>
    <phoneticPr fontId="2"/>
  </si>
  <si>
    <t>主たる事業の分類</t>
    <rPh sb="0" eb="1">
      <t>シュ</t>
    </rPh>
    <rPh sb="3" eb="5">
      <t>ジギョウ</t>
    </rPh>
    <rPh sb="6" eb="8">
      <t>ブンルイ</t>
    </rPh>
    <phoneticPr fontId="2"/>
  </si>
  <si>
    <t>円</t>
    <rPh sb="0" eb="1">
      <t>エン</t>
    </rPh>
    <phoneticPr fontId="2"/>
  </si>
  <si>
    <t>人</t>
    <rPh sb="0" eb="1">
      <t>ニン</t>
    </rPh>
    <phoneticPr fontId="2"/>
  </si>
  <si>
    <t>部署名</t>
    <rPh sb="0" eb="2">
      <t>ブショ</t>
    </rPh>
    <rPh sb="2" eb="3">
      <t>メイ</t>
    </rPh>
    <phoneticPr fontId="2"/>
  </si>
  <si>
    <t>電話番号</t>
    <rPh sb="0" eb="2">
      <t>デンワ</t>
    </rPh>
    <rPh sb="2" eb="4">
      <t>バンゴウ</t>
    </rPh>
    <phoneticPr fontId="2"/>
  </si>
  <si>
    <t>E-mail(所属)</t>
    <rPh sb="7" eb="9">
      <t>ショゾク</t>
    </rPh>
    <phoneticPr fontId="2"/>
  </si>
  <si>
    <t>E-mail(担当者)</t>
    <rPh sb="7" eb="10">
      <t>タントウシャ</t>
    </rPh>
    <phoneticPr fontId="2"/>
  </si>
  <si>
    <t>担当所属等
情報</t>
    <rPh sb="0" eb="2">
      <t>タントウ</t>
    </rPh>
    <rPh sb="2" eb="4">
      <t>ショゾク</t>
    </rPh>
    <rPh sb="4" eb="5">
      <t>ナド</t>
    </rPh>
    <rPh sb="6" eb="8">
      <t>ジョウホウ</t>
    </rPh>
    <phoneticPr fontId="2"/>
  </si>
  <si>
    <t>計画期間等</t>
    <rPh sb="0" eb="2">
      <t>ケイカク</t>
    </rPh>
    <rPh sb="2" eb="4">
      <t>キカン</t>
    </rPh>
    <rPh sb="4" eb="5">
      <t>ナド</t>
    </rPh>
    <phoneticPr fontId="2"/>
  </si>
  <si>
    <t>大分類</t>
    <phoneticPr fontId="2"/>
  </si>
  <si>
    <t>中分類</t>
    <phoneticPr fontId="2"/>
  </si>
  <si>
    <t>資本金</t>
    <phoneticPr fontId="2"/>
  </si>
  <si>
    <t>常時使用する従業員の数</t>
    <rPh sb="6" eb="9">
      <t>ジュウギョウイン</t>
    </rPh>
    <rPh sb="10" eb="11">
      <t>カズ</t>
    </rPh>
    <phoneticPr fontId="2"/>
  </si>
  <si>
    <t>計画期間</t>
    <rPh sb="0" eb="2">
      <t>ケイカク</t>
    </rPh>
    <rPh sb="2" eb="4">
      <t>キカン</t>
    </rPh>
    <phoneticPr fontId="2"/>
  </si>
  <si>
    <t>事業者の
規模</t>
    <rPh sb="0" eb="3">
      <t>ジギョウシャ</t>
    </rPh>
    <rPh sb="5" eb="7">
      <t>キボ</t>
    </rPh>
    <phoneticPr fontId="2"/>
  </si>
  <si>
    <t>温室効果ガス排出量</t>
    <phoneticPr fontId="2"/>
  </si>
  <si>
    <t>区分</t>
    <phoneticPr fontId="2"/>
  </si>
  <si>
    <t>小売電気事業者の名称</t>
    <phoneticPr fontId="2"/>
  </si>
  <si>
    <t>部門</t>
    <rPh sb="0" eb="2">
      <t>ブモン</t>
    </rPh>
    <phoneticPr fontId="2"/>
  </si>
  <si>
    <t>対策区分</t>
    <rPh sb="0" eb="2">
      <t>タイサク</t>
    </rPh>
    <rPh sb="2" eb="4">
      <t>クブン</t>
    </rPh>
    <phoneticPr fontId="2"/>
  </si>
  <si>
    <t>番号</t>
    <rPh sb="0" eb="2">
      <t>バンゴウ</t>
    </rPh>
    <phoneticPr fontId="2"/>
  </si>
  <si>
    <t>次世代自動車</t>
    <rPh sb="0" eb="3">
      <t>ジセダイ</t>
    </rPh>
    <rPh sb="3" eb="6">
      <t>ジドウシャ</t>
    </rPh>
    <phoneticPr fontId="2"/>
  </si>
  <si>
    <t>公共交通機関の利用促進</t>
    <rPh sb="0" eb="2">
      <t>コウキョウ</t>
    </rPh>
    <rPh sb="2" eb="4">
      <t>コウツウ</t>
    </rPh>
    <rPh sb="4" eb="6">
      <t>キカン</t>
    </rPh>
    <rPh sb="7" eb="9">
      <t>リヨウ</t>
    </rPh>
    <rPh sb="9" eb="11">
      <t>ソクシン</t>
    </rPh>
    <phoneticPr fontId="2"/>
  </si>
  <si>
    <t>自転車利用の促進</t>
    <rPh sb="0" eb="3">
      <t>ジテンシャ</t>
    </rPh>
    <rPh sb="3" eb="5">
      <t>リヨウ</t>
    </rPh>
    <rPh sb="6" eb="8">
      <t>ソクシン</t>
    </rPh>
    <phoneticPr fontId="2"/>
  </si>
  <si>
    <t>区分</t>
    <rPh sb="0" eb="2">
      <t>クブン</t>
    </rPh>
    <phoneticPr fontId="2"/>
  </si>
  <si>
    <t>山梨県知事　殿</t>
    <phoneticPr fontId="2"/>
  </si>
  <si>
    <t>住所</t>
    <phoneticPr fontId="2"/>
  </si>
  <si>
    <t xml:space="preserve">（法人にあっては、主たる事務所の
所在地、名称及び代表者の氏名）
</t>
    <phoneticPr fontId="2"/>
  </si>
  <si>
    <t>単位</t>
    <rPh sb="0" eb="2">
      <t>タンイ</t>
    </rPh>
    <phoneticPr fontId="2"/>
  </si>
  <si>
    <t>原単位排出量</t>
    <phoneticPr fontId="2"/>
  </si>
  <si>
    <r>
      <t>t-CO</t>
    </r>
    <r>
      <rPr>
        <vertAlign val="subscript"/>
        <sz val="10"/>
        <rFont val="ＭＳ 明朝"/>
        <family val="1"/>
        <charset val="128"/>
      </rPr>
      <t>2</t>
    </r>
    <phoneticPr fontId="2"/>
  </si>
  <si>
    <t>主たる事務所の所在地</t>
    <phoneticPr fontId="2"/>
  </si>
  <si>
    <t>別紙１</t>
  </si>
  <si>
    <t>次世代自動車割合（%）</t>
    <phoneticPr fontId="2"/>
  </si>
  <si>
    <t>電気自動車(EV)</t>
    <phoneticPr fontId="2"/>
  </si>
  <si>
    <t>燃料電池自動車(FCV)</t>
    <phoneticPr fontId="2"/>
  </si>
  <si>
    <t>プラグイン・ハイブリッド車
(PHEV)</t>
    <phoneticPr fontId="2"/>
  </si>
  <si>
    <t>ハイブリッド車(HV)</t>
    <phoneticPr fontId="2"/>
  </si>
  <si>
    <t>天然ガス自動車（NGV）</t>
    <rPh sb="0" eb="2">
      <t>テンネン</t>
    </rPh>
    <rPh sb="4" eb="7">
      <t>ジドウシャ</t>
    </rPh>
    <phoneticPr fontId="2"/>
  </si>
  <si>
    <t>調整後排出量Ａ'</t>
    <rPh sb="0" eb="3">
      <t>チョウセイゴ</t>
    </rPh>
    <rPh sb="3" eb="5">
      <t>ハイシュツ</t>
    </rPh>
    <phoneticPr fontId="2"/>
  </si>
  <si>
    <t>導入容量</t>
    <rPh sb="0" eb="2">
      <t>ドウニュウ</t>
    </rPh>
    <rPh sb="2" eb="4">
      <t>ヨウリョウ</t>
    </rPh>
    <phoneticPr fontId="2"/>
  </si>
  <si>
    <t>基準年度</t>
    <rPh sb="0" eb="2">
      <t>キジュン</t>
    </rPh>
    <rPh sb="2" eb="4">
      <t>ネンド</t>
    </rPh>
    <phoneticPr fontId="2"/>
  </si>
  <si>
    <t>排出係数の実績年度（基準年度）</t>
    <rPh sb="0" eb="2">
      <t>ハイシュツ</t>
    </rPh>
    <rPh sb="5" eb="7">
      <t>ジッセキ</t>
    </rPh>
    <rPh sb="7" eb="9">
      <t>ネンド</t>
    </rPh>
    <rPh sb="10" eb="12">
      <t>キジュン</t>
    </rPh>
    <rPh sb="12" eb="14">
      <t>ネンド</t>
    </rPh>
    <phoneticPr fontId="2"/>
  </si>
  <si>
    <t>区分</t>
    <phoneticPr fontId="2"/>
  </si>
  <si>
    <t>条例第１６条の規定による温室効果ガスの吸収の量の知事の認証</t>
    <phoneticPr fontId="2"/>
  </si>
  <si>
    <t>再生可能エネルギーを変換して得られた電気の利用</t>
    <phoneticPr fontId="2"/>
  </si>
  <si>
    <t>その他</t>
    <phoneticPr fontId="2"/>
  </si>
  <si>
    <t>その他の地球温暖化対策による温室効果ガスの排出の抑制等のための措置</t>
    <phoneticPr fontId="2"/>
  </si>
  <si>
    <t>基礎排出量Ａ</t>
  </si>
  <si>
    <t>内容</t>
    <rPh sb="0" eb="2">
      <t>ナイヨウ</t>
    </rPh>
    <phoneticPr fontId="2"/>
  </si>
  <si>
    <t>自動車
総数</t>
    <phoneticPr fontId="2"/>
  </si>
  <si>
    <t>設備等区分</t>
    <rPh sb="0" eb="2">
      <t>セツビ</t>
    </rPh>
    <rPh sb="2" eb="3">
      <t>ナド</t>
    </rPh>
    <rPh sb="3" eb="5">
      <t>クブン</t>
    </rPh>
    <phoneticPr fontId="2"/>
  </si>
  <si>
    <t>対策内容</t>
    <rPh sb="0" eb="2">
      <t>タイサク</t>
    </rPh>
    <rPh sb="2" eb="4">
      <t>ナイヨウ</t>
    </rPh>
    <phoneticPr fontId="2"/>
  </si>
  <si>
    <t>削減量等</t>
    <rPh sb="3" eb="4">
      <t>ナド</t>
    </rPh>
    <phoneticPr fontId="2"/>
  </si>
  <si>
    <t>備考</t>
    <phoneticPr fontId="2"/>
  </si>
  <si>
    <t>原単位に用いた指標の設定方法</t>
    <phoneticPr fontId="2"/>
  </si>
  <si>
    <t>クリーンディーゼル車(CNG)</t>
    <phoneticPr fontId="2"/>
  </si>
  <si>
    <t>年　　月　　日</t>
    <rPh sb="0" eb="1">
      <t>ネン</t>
    </rPh>
    <rPh sb="3" eb="4">
      <t>ガツ</t>
    </rPh>
    <rPh sb="6" eb="7">
      <t>ヒ</t>
    </rPh>
    <phoneticPr fontId="2"/>
  </si>
  <si>
    <t>1.事業者等の概要</t>
    <phoneticPr fontId="2"/>
  </si>
  <si>
    <t>取組年度</t>
    <rPh sb="0" eb="2">
      <t>トリクミ</t>
    </rPh>
    <phoneticPr fontId="2"/>
  </si>
  <si>
    <t>温室効果ガスの排出の量の抑制目標等</t>
    <rPh sb="16" eb="17">
      <t>ナド</t>
    </rPh>
    <phoneticPr fontId="2"/>
  </si>
  <si>
    <t>調整後排出量Ａ'／Ｂ</t>
    <phoneticPr fontId="2"/>
  </si>
  <si>
    <t>基礎排出量Ａ／Ｂ</t>
    <phoneticPr fontId="2"/>
  </si>
  <si>
    <t>事業活動に伴う温室効果ガスの排出の量から減じて報告することができる量Ｃ</t>
    <phoneticPr fontId="2"/>
  </si>
  <si>
    <t>導入機器の種類</t>
    <rPh sb="0" eb="2">
      <t>ドウニュウ</t>
    </rPh>
    <rPh sb="2" eb="4">
      <t>キキ</t>
    </rPh>
    <rPh sb="5" eb="7">
      <t>シュルイ</t>
    </rPh>
    <phoneticPr fontId="2"/>
  </si>
  <si>
    <t>導入
自動車
の種類</t>
    <rPh sb="0" eb="2">
      <t>ドウニュウ</t>
    </rPh>
    <rPh sb="3" eb="6">
      <t>ジドウシャ</t>
    </rPh>
    <rPh sb="8" eb="10">
      <t>シュルイ</t>
    </rPh>
    <phoneticPr fontId="2"/>
  </si>
  <si>
    <t>基礎排出係数（t-CO2/kWh）</t>
    <phoneticPr fontId="2"/>
  </si>
  <si>
    <t>調整後排出係数（t-CO2/kWh）</t>
    <rPh sb="0" eb="3">
      <t>チョウセイゴ</t>
    </rPh>
    <phoneticPr fontId="2"/>
  </si>
  <si>
    <t>郵便番号</t>
    <phoneticPr fontId="2"/>
  </si>
  <si>
    <t>原単位に用いた指標Ｂ</t>
    <phoneticPr fontId="2"/>
  </si>
  <si>
    <t>t-CO2</t>
    <phoneticPr fontId="2"/>
  </si>
  <si>
    <t>（   ）</t>
    <phoneticPr fontId="2"/>
  </si>
  <si>
    <t>対基準年度比</t>
    <phoneticPr fontId="2"/>
  </si>
  <si>
    <t>（％）</t>
    <phoneticPr fontId="2"/>
  </si>
  <si>
    <t>基準年度台数</t>
    <rPh sb="0" eb="2">
      <t>キジュン</t>
    </rPh>
    <rPh sb="2" eb="4">
      <t>ネンド</t>
    </rPh>
    <rPh sb="4" eb="6">
      <t>ダイスウ</t>
    </rPh>
    <phoneticPr fontId="2"/>
  </si>
  <si>
    <t>事業者名</t>
    <rPh sb="0" eb="3">
      <t>ジギョウシャ</t>
    </rPh>
    <rPh sb="3" eb="4">
      <t>メイ</t>
    </rPh>
    <phoneticPr fontId="2"/>
  </si>
  <si>
    <t>エネルギーの種類</t>
    <rPh sb="6" eb="8">
      <t>シュルイ</t>
    </rPh>
    <phoneticPr fontId="2"/>
  </si>
  <si>
    <t>エネルギー使用量</t>
    <rPh sb="5" eb="7">
      <t>シヨウ</t>
    </rPh>
    <rPh sb="7" eb="8">
      <t>リョウ</t>
    </rPh>
    <phoneticPr fontId="2"/>
  </si>
  <si>
    <t>販売されたエネルギーの量</t>
    <rPh sb="0" eb="2">
      <t>ハンバイ</t>
    </rPh>
    <rPh sb="11" eb="12">
      <t>リョウ</t>
    </rPh>
    <phoneticPr fontId="2"/>
  </si>
  <si>
    <t>数値
Ｆ</t>
    <rPh sb="0" eb="2">
      <t>スウチ</t>
    </rPh>
    <phoneticPr fontId="2"/>
  </si>
  <si>
    <t>燃料</t>
    <rPh sb="0" eb="2">
      <t>ネンリョウ</t>
    </rPh>
    <phoneticPr fontId="2"/>
  </si>
  <si>
    <t>原油（コンデンセートを除く。）</t>
    <rPh sb="0" eb="2">
      <t>ゲンユ</t>
    </rPh>
    <rPh sb="11" eb="12">
      <t>ノゾ</t>
    </rPh>
    <phoneticPr fontId="2"/>
  </si>
  <si>
    <t>kl</t>
    <phoneticPr fontId="2"/>
  </si>
  <si>
    <t>原油のうちコンデンセート（NGL）</t>
    <rPh sb="0" eb="2">
      <t>ゲンユ</t>
    </rPh>
    <phoneticPr fontId="2"/>
  </si>
  <si>
    <t>揮発油</t>
    <rPh sb="0" eb="3">
      <t>キハツユ</t>
    </rPh>
    <phoneticPr fontId="2"/>
  </si>
  <si>
    <t>ナフサ</t>
    <phoneticPr fontId="2"/>
  </si>
  <si>
    <t>灯油</t>
    <rPh sb="0" eb="2">
      <t>トウユ</t>
    </rPh>
    <phoneticPr fontId="2"/>
  </si>
  <si>
    <t>軽油</t>
    <rPh sb="0" eb="2">
      <t>ケイユ</t>
    </rPh>
    <phoneticPr fontId="2"/>
  </si>
  <si>
    <t>A重油</t>
    <rPh sb="1" eb="3">
      <t>ジュウユ</t>
    </rPh>
    <phoneticPr fontId="2"/>
  </si>
  <si>
    <t>B・C重油</t>
    <rPh sb="3" eb="5">
      <t>ジュウユ</t>
    </rPh>
    <phoneticPr fontId="2"/>
  </si>
  <si>
    <t>石油アスファルト</t>
    <rPh sb="0" eb="2">
      <t>セキユ</t>
    </rPh>
    <phoneticPr fontId="2"/>
  </si>
  <si>
    <t>t</t>
    <phoneticPr fontId="2"/>
  </si>
  <si>
    <t>石油コークス</t>
    <rPh sb="0" eb="2">
      <t>セキユ</t>
    </rPh>
    <phoneticPr fontId="2"/>
  </si>
  <si>
    <t>石油ガス</t>
    <rPh sb="0" eb="2">
      <t>セキユ</t>
    </rPh>
    <phoneticPr fontId="2"/>
  </si>
  <si>
    <t>液化石油ガス（LPG）</t>
    <rPh sb="0" eb="2">
      <t>エキカ</t>
    </rPh>
    <rPh sb="2" eb="4">
      <t>セキユ</t>
    </rPh>
    <phoneticPr fontId="2"/>
  </si>
  <si>
    <t>石油系炭化水素ガス</t>
    <rPh sb="0" eb="3">
      <t>セキユケイ</t>
    </rPh>
    <rPh sb="3" eb="5">
      <t>タンカ</t>
    </rPh>
    <rPh sb="5" eb="7">
      <t>スイソ</t>
    </rPh>
    <phoneticPr fontId="2"/>
  </si>
  <si>
    <t>可燃性天然ガス</t>
    <rPh sb="0" eb="3">
      <t>カネンセイ</t>
    </rPh>
    <rPh sb="3" eb="5">
      <t>テンネン</t>
    </rPh>
    <phoneticPr fontId="2"/>
  </si>
  <si>
    <t>液化天然ガス（LＮG）</t>
    <rPh sb="0" eb="2">
      <t>エキカ</t>
    </rPh>
    <rPh sb="2" eb="4">
      <t>テンネン</t>
    </rPh>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</si>
  <si>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</si>
  <si>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</si>
  <si>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タン</t>
    </rPh>
    <phoneticPr fontId="2"/>
  </si>
  <si>
    <t>一般炭</t>
    <rPh sb="0" eb="2">
      <t>イッパン</t>
    </rPh>
    <rPh sb="2" eb="3">
      <t>タン</t>
    </rPh>
    <phoneticPr fontId="2"/>
  </si>
  <si>
    <t>無煙炭</t>
    <rPh sb="0" eb="2">
      <t>ムエン</t>
    </rPh>
    <rPh sb="2" eb="3">
      <t>タン</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</si>
  <si>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</si>
  <si>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</si>
  <si>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</si>
  <si>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</si>
  <si>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</si>
  <si>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都市ガス</t>
    <rPh sb="0" eb="2">
      <t>トシ</t>
    </rPh>
    <phoneticPr fontId="2"/>
  </si>
  <si>
    <t>小計</t>
    <rPh sb="0" eb="2">
      <t>ショウケイ</t>
    </rPh>
    <phoneticPr fontId="2"/>
  </si>
  <si>
    <t>熱</t>
    <rPh sb="0" eb="1">
      <t>ネツ</t>
    </rPh>
    <phoneticPr fontId="2"/>
  </si>
  <si>
    <t>産業用蒸気</t>
    <rPh sb="0" eb="3">
      <t>サンギョウヨウ</t>
    </rPh>
    <rPh sb="3" eb="5">
      <t>ジョウキ</t>
    </rPh>
    <phoneticPr fontId="2"/>
  </si>
  <si>
    <t>GJ</t>
    <phoneticPr fontId="2"/>
  </si>
  <si>
    <t>産業用以外の蒸気</t>
    <rPh sb="0" eb="3">
      <t>サンギョウヨウ</t>
    </rPh>
    <rPh sb="3" eb="5">
      <t>イガイ</t>
    </rPh>
    <rPh sb="6" eb="8">
      <t>ジョウキ</t>
    </rPh>
    <phoneticPr fontId="2"/>
  </si>
  <si>
    <t>温水</t>
    <rPh sb="0" eb="2">
      <t>オンスイ</t>
    </rPh>
    <phoneticPr fontId="2"/>
  </si>
  <si>
    <t>冷水</t>
    <rPh sb="0" eb="2">
      <t>レイスイ</t>
    </rPh>
    <phoneticPr fontId="2"/>
  </si>
  <si>
    <t>電気</t>
    <rPh sb="0" eb="2">
      <t>デンキ</t>
    </rPh>
    <phoneticPr fontId="2"/>
  </si>
  <si>
    <t>昼間買電</t>
    <rPh sb="0" eb="2">
      <t>ヒルマ</t>
    </rPh>
    <rPh sb="2" eb="3">
      <t>バイ</t>
    </rPh>
    <rPh sb="3" eb="4">
      <t>デン</t>
    </rPh>
    <phoneticPr fontId="2"/>
  </si>
  <si>
    <t>千kwh</t>
    <rPh sb="0" eb="1">
      <t>セン</t>
    </rPh>
    <phoneticPr fontId="2"/>
  </si>
  <si>
    <t>夜間買電</t>
    <rPh sb="0" eb="2">
      <t>ヤカン</t>
    </rPh>
    <rPh sb="2" eb="3">
      <t>バイ</t>
    </rPh>
    <rPh sb="3" eb="4">
      <t>デン</t>
    </rPh>
    <phoneticPr fontId="2"/>
  </si>
  <si>
    <t>上記以外の買電</t>
    <rPh sb="0" eb="2">
      <t>ジョウキ</t>
    </rPh>
    <rPh sb="2" eb="4">
      <t>イガイ</t>
    </rPh>
    <rPh sb="5" eb="6">
      <t>バイ</t>
    </rPh>
    <rPh sb="6" eb="7">
      <t>デン</t>
    </rPh>
    <phoneticPr fontId="2"/>
  </si>
  <si>
    <t>自家発電</t>
    <rPh sb="0" eb="2">
      <t>ジカ</t>
    </rPh>
    <rPh sb="2" eb="4">
      <t>ハツデン</t>
    </rPh>
    <phoneticPr fontId="2"/>
  </si>
  <si>
    <t>合計</t>
    <rPh sb="0" eb="1">
      <t>ゴウ</t>
    </rPh>
    <rPh sb="1" eb="2">
      <t>ケイ</t>
    </rPh>
    <phoneticPr fontId="2"/>
  </si>
  <si>
    <t>※　都市ガスの換算係数（GJ/千m3）は、ガス供給事業者ごとのを用いること。</t>
    <rPh sb="2" eb="4">
      <t>トシ</t>
    </rPh>
    <rPh sb="7" eb="9">
      <t>カンサン</t>
    </rPh>
    <rPh sb="9" eb="11">
      <t>ケイスウ</t>
    </rPh>
    <rPh sb="15" eb="16">
      <t>セン</t>
    </rPh>
    <rPh sb="23" eb="25">
      <t>キョウキュウ</t>
    </rPh>
    <rPh sb="25" eb="28">
      <t>ジギョウシャ</t>
    </rPh>
    <rPh sb="32" eb="33">
      <t>モチ</t>
    </rPh>
    <phoneticPr fontId="2"/>
  </si>
  <si>
    <t>※　参考：原油換算値</t>
    <rPh sb="5" eb="7">
      <t>ゲンユ</t>
    </rPh>
    <rPh sb="7" eb="9">
      <t>カンサン</t>
    </rPh>
    <rPh sb="9" eb="10">
      <t>チ</t>
    </rPh>
    <phoneticPr fontId="2"/>
  </si>
  <si>
    <t>ｋｌ</t>
    <phoneticPr fontId="2"/>
  </si>
  <si>
    <r>
      <t>千m</t>
    </r>
    <r>
      <rPr>
        <vertAlign val="superscript"/>
        <sz val="9"/>
        <rFont val="ＭＳ 明朝"/>
        <family val="1"/>
        <charset val="128"/>
      </rPr>
      <t>3</t>
    </r>
    <rPh sb="0" eb="1">
      <t>セン</t>
    </rPh>
    <phoneticPr fontId="2"/>
  </si>
  <si>
    <t xml:space="preserve">数値
</t>
    <rPh sb="0" eb="2">
      <t>スウチ</t>
    </rPh>
    <phoneticPr fontId="2"/>
  </si>
  <si>
    <t>①</t>
    <phoneticPr fontId="2"/>
  </si>
  <si>
    <t>熱量（GJ）</t>
    <rPh sb="0" eb="2">
      <t>ネツリョウ</t>
    </rPh>
    <phoneticPr fontId="2"/>
  </si>
  <si>
    <t>③＝①×②</t>
    <phoneticPr fontId="2"/>
  </si>
  <si>
    <t>②</t>
    <phoneticPr fontId="2"/>
  </si>
  <si>
    <t>④</t>
    <phoneticPr fontId="2"/>
  </si>
  <si>
    <t>⑤＝④×②</t>
    <phoneticPr fontId="2"/>
  </si>
  <si>
    <t>⑥＝③-⑤</t>
    <phoneticPr fontId="2"/>
  </si>
  <si>
    <t>熱量（GJ）</t>
    <phoneticPr fontId="2"/>
  </si>
  <si>
    <t>二酸化炭素排出量</t>
    <phoneticPr fontId="2"/>
  </si>
  <si>
    <t>基礎排出量（t-CO2）</t>
    <phoneticPr fontId="2"/>
  </si>
  <si>
    <t>基礎排出係数</t>
    <rPh sb="0" eb="6">
      <t>キソハイシュツケイスウ</t>
    </rPh>
    <phoneticPr fontId="2"/>
  </si>
  <si>
    <t>調整後排出係数</t>
    <rPh sb="0" eb="3">
      <t>チョウセイゴ</t>
    </rPh>
    <rPh sb="3" eb="5">
      <t>ハイシュツ</t>
    </rPh>
    <rPh sb="5" eb="7">
      <t>ケイスウ</t>
    </rPh>
    <phoneticPr fontId="2"/>
  </si>
  <si>
    <t>調整後排出量
（t-CO2）</t>
    <phoneticPr fontId="2"/>
  </si>
  <si>
    <t>単位</t>
    <phoneticPr fontId="2"/>
  </si>
  <si>
    <t>⑦</t>
    <phoneticPr fontId="2"/>
  </si>
  <si>
    <t>⑧</t>
    <phoneticPr fontId="2"/>
  </si>
  <si>
    <t>排出係数※</t>
    <rPh sb="0" eb="2">
      <t>ハイシュツ</t>
    </rPh>
    <rPh sb="2" eb="4">
      <t>ケイスウ</t>
    </rPh>
    <phoneticPr fontId="2"/>
  </si>
  <si>
    <t xml:space="preserve">単位発熱量
</t>
    <rPh sb="0" eb="2">
      <t>タンイ</t>
    </rPh>
    <rPh sb="2" eb="4">
      <t>ハツネツ</t>
    </rPh>
    <rPh sb="4" eb="5">
      <t>リョウ</t>
    </rPh>
    <phoneticPr fontId="2"/>
  </si>
  <si>
    <t>GJ/kl</t>
  </si>
  <si>
    <t>GJ/t</t>
  </si>
  <si>
    <t>GJ/千m3</t>
  </si>
  <si>
    <t>GJ/kl</t>
    <phoneticPr fontId="2"/>
  </si>
  <si>
    <t>tC/GJ</t>
    <phoneticPr fontId="2"/>
  </si>
  <si>
    <t>tCO2/GJ</t>
  </si>
  <si>
    <t>-</t>
    <phoneticPr fontId="2"/>
  </si>
  <si>
    <t>GJ/千kWh</t>
  </si>
  <si>
    <t>t-CO2/kWh</t>
  </si>
  <si>
    <t>2.制度に該当する要件・計画期間等</t>
    <phoneticPr fontId="2"/>
  </si>
  <si>
    <t>⑨=⑥×⑦×(44/12等)</t>
    <rPh sb="12" eb="13">
      <t>ナド</t>
    </rPh>
    <phoneticPr fontId="2"/>
  </si>
  <si>
    <t>⑨=⑥×⑧×(44/12等)</t>
    <phoneticPr fontId="2"/>
  </si>
  <si>
    <t>【別表1】二酸化炭素排出量計算表（山梨県内事業所合計）</t>
    <rPh sb="1" eb="3">
      <t>ベッピョウ</t>
    </rPh>
    <rPh sb="13" eb="15">
      <t>ケイサン</t>
    </rPh>
    <rPh sb="15" eb="16">
      <t>ヒョウ</t>
    </rPh>
    <rPh sb="17" eb="19">
      <t>ヤマナシ</t>
    </rPh>
    <rPh sb="19" eb="21">
      <t>ケンナイ</t>
    </rPh>
    <rPh sb="21" eb="24">
      <t>ジギョウショ</t>
    </rPh>
    <rPh sb="24" eb="26">
      <t>ゴウケイ</t>
    </rPh>
    <phoneticPr fontId="2"/>
  </si>
  <si>
    <t>第２号様式（第５条関係）</t>
    <phoneticPr fontId="2"/>
  </si>
  <si>
    <t>温室効果ガス排出抑制実施報告書</t>
    <rPh sb="10" eb="12">
      <t>ジッシ</t>
    </rPh>
    <rPh sb="12" eb="14">
      <t>ホウコク</t>
    </rPh>
    <phoneticPr fontId="2"/>
  </si>
  <si>
    <t>　山梨県地球温暖化対策条例第１１条（第５項）の規定により、別紙１及び別紙２のとおり提出します。</t>
    <phoneticPr fontId="2"/>
  </si>
  <si>
    <t>報告年度</t>
    <rPh sb="0" eb="2">
      <t>ホウコク</t>
    </rPh>
    <phoneticPr fontId="2"/>
  </si>
  <si>
    <t>適用</t>
    <rPh sb="0" eb="2">
      <t>テキヨウ</t>
    </rPh>
    <phoneticPr fontId="2"/>
  </si>
  <si>
    <t>具体的に実施した内容</t>
    <rPh sb="0" eb="3">
      <t>グタイテキ</t>
    </rPh>
    <rPh sb="4" eb="6">
      <t>ジッシ</t>
    </rPh>
    <rPh sb="8" eb="10">
      <t>ナイヨウ</t>
    </rPh>
    <phoneticPr fontId="2"/>
  </si>
  <si>
    <t>計画書記載の有無</t>
    <rPh sb="0" eb="3">
      <t>ケイカクショ</t>
    </rPh>
    <rPh sb="3" eb="5">
      <t>キサイ</t>
    </rPh>
    <rPh sb="6" eb="8">
      <t>ウム</t>
    </rPh>
    <phoneticPr fontId="2"/>
  </si>
  <si>
    <t>実施状況</t>
    <rPh sb="0" eb="4">
      <t>ジッシジョウキョウ</t>
    </rPh>
    <phoneticPr fontId="2"/>
  </si>
  <si>
    <t>報告年度</t>
    <rPh sb="0" eb="2">
      <t>ホウコク</t>
    </rPh>
    <rPh sb="2" eb="4">
      <t>ネンド</t>
    </rPh>
    <phoneticPr fontId="2"/>
  </si>
  <si>
    <t>報告年度台数</t>
    <rPh sb="0" eb="2">
      <t>ホウコク</t>
    </rPh>
    <rPh sb="2" eb="4">
      <t>ネンド</t>
    </rPh>
    <rPh sb="4" eb="6">
      <t>ダイスウ</t>
    </rPh>
    <phoneticPr fontId="2"/>
  </si>
  <si>
    <t>1.温室効果ガスの排出の量の実績</t>
    <rPh sb="2" eb="4">
      <t>オンシツ</t>
    </rPh>
    <rPh sb="4" eb="6">
      <t>コウカ</t>
    </rPh>
    <rPh sb="9" eb="11">
      <t>ハイシュツ</t>
    </rPh>
    <rPh sb="12" eb="13">
      <t>リョウ</t>
    </rPh>
    <rPh sb="14" eb="16">
      <t>ジッセキ</t>
    </rPh>
    <phoneticPr fontId="2"/>
  </si>
  <si>
    <t>2.基本方針に基づき講ずる年度ごとの措置の実施状況</t>
    <rPh sb="2" eb="4">
      <t>キホン</t>
    </rPh>
    <rPh sb="4" eb="6">
      <t>ホウシン</t>
    </rPh>
    <rPh sb="7" eb="8">
      <t>モト</t>
    </rPh>
    <rPh sb="10" eb="11">
      <t>コウ</t>
    </rPh>
    <rPh sb="13" eb="15">
      <t>ネンド</t>
    </rPh>
    <rPh sb="18" eb="20">
      <t>ソチ</t>
    </rPh>
    <rPh sb="21" eb="25">
      <t>ジッシジョウキョウ</t>
    </rPh>
    <phoneticPr fontId="2"/>
  </si>
  <si>
    <t>3.再生可能エネルギー源利用設備等に係る措置の実施状況</t>
    <rPh sb="2" eb="6">
      <t>サイセイカノウ</t>
    </rPh>
    <rPh sb="11" eb="12">
      <t>ゲン</t>
    </rPh>
    <rPh sb="12" eb="16">
      <t>リヨウセツビ</t>
    </rPh>
    <rPh sb="16" eb="17">
      <t>ナド</t>
    </rPh>
    <rPh sb="18" eb="19">
      <t>カカ</t>
    </rPh>
    <rPh sb="20" eb="22">
      <t>ソチ</t>
    </rPh>
    <rPh sb="23" eb="27">
      <t>ジッシジョウキョウ</t>
    </rPh>
    <phoneticPr fontId="2"/>
  </si>
  <si>
    <t>4.次世代自動車に係る措置の実施状況</t>
    <rPh sb="2" eb="8">
      <t>ジセダイジドウシャ</t>
    </rPh>
    <rPh sb="14" eb="18">
      <t>ジッシジョウキョウ</t>
    </rPh>
    <phoneticPr fontId="2"/>
  </si>
  <si>
    <t>5.交通対策に係る措置の実施状況</t>
    <rPh sb="2" eb="4">
      <t>コウツウ</t>
    </rPh>
    <rPh sb="4" eb="6">
      <t>タイサク</t>
    </rPh>
    <rPh sb="7" eb="8">
      <t>カカ</t>
    </rPh>
    <rPh sb="9" eb="11">
      <t>ソチ</t>
    </rPh>
    <rPh sb="12" eb="16">
      <t>ジッシジョウキョウ</t>
    </rPh>
    <phoneticPr fontId="2"/>
  </si>
  <si>
    <t>6.その他の措置の実施状況</t>
    <rPh sb="4" eb="5">
      <t>タ</t>
    </rPh>
    <rPh sb="6" eb="8">
      <t>ソチ</t>
    </rPh>
    <rPh sb="9" eb="13">
      <t>ジッシジョウキョウ</t>
    </rPh>
    <phoneticPr fontId="2"/>
  </si>
  <si>
    <t>中分類</t>
    <rPh sb="0" eb="3">
      <t>チュウブンルイ</t>
    </rPh>
    <phoneticPr fontId="2"/>
  </si>
  <si>
    <t>大分類</t>
    <rPh sb="0" eb="3">
      <t>ダイブンルイ</t>
    </rPh>
    <phoneticPr fontId="2"/>
  </si>
  <si>
    <t>０１ 農業</t>
    <rPh sb="3" eb="5">
      <t>ノウギョウ</t>
    </rPh>
    <phoneticPr fontId="2"/>
  </si>
  <si>
    <t>Ａ 農業、林業</t>
    <rPh sb="2" eb="4">
      <t>ノウギョウ</t>
    </rPh>
    <rPh sb="5" eb="7">
      <t>リンギョウ</t>
    </rPh>
    <phoneticPr fontId="2"/>
  </si>
  <si>
    <t>産業部門</t>
    <rPh sb="0" eb="4">
      <t>サンギョウブモン</t>
    </rPh>
    <phoneticPr fontId="2"/>
  </si>
  <si>
    <t>０２ 林業</t>
    <rPh sb="3" eb="5">
      <t>リンギョウ</t>
    </rPh>
    <phoneticPr fontId="2"/>
  </si>
  <si>
    <t>０３ 漁業（水産養殖業を除く）</t>
    <rPh sb="6" eb="8">
      <t>スイサン</t>
    </rPh>
    <rPh sb="8" eb="10">
      <t>ヨウショク</t>
    </rPh>
    <rPh sb="10" eb="11">
      <t>ギョウ</t>
    </rPh>
    <rPh sb="12" eb="13">
      <t>ノゾ</t>
    </rPh>
    <phoneticPr fontId="2"/>
  </si>
  <si>
    <t>Ｂ 漁業</t>
  </si>
  <si>
    <t>０４ 水産養殖業</t>
  </si>
  <si>
    <t>０５ 鉱業、採石業、砂利採取業</t>
  </si>
  <si>
    <t>Ｃ 鉱業、採石業、砂利採取業</t>
    <phoneticPr fontId="2"/>
  </si>
  <si>
    <t>０６ 総合工事業</t>
  </si>
  <si>
    <t>Ｄ 建設業</t>
  </si>
  <si>
    <t>０７ 職別工事業（設備工事業を除く）</t>
  </si>
  <si>
    <t>０８ 設備工事業</t>
  </si>
  <si>
    <t>０９ 食料品製造業</t>
  </si>
  <si>
    <t>Ｅ 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</si>
  <si>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</si>
  <si>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</si>
  <si>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</si>
  <si>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</si>
  <si>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</si>
  <si>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</si>
  <si>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</si>
  <si>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</si>
  <si>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</si>
  <si>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</si>
  <si>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</si>
  <si>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</si>
  <si>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</si>
  <si>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</si>
  <si>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</si>
  <si>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</si>
  <si>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</si>
  <si>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</si>
  <si>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</si>
  <si>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</si>
  <si>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</si>
  <si>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</si>
  <si>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</si>
  <si>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</si>
  <si>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Ｆ 電気・ガス・熱供給・水道業</t>
  </si>
  <si>
    <t>業務部門</t>
    <rPh sb="0" eb="2">
      <t>ギョウム</t>
    </rPh>
    <rPh sb="2" eb="4">
      <t>ブモン</t>
    </rPh>
    <phoneticPr fontId="2"/>
  </si>
  <si>
    <t>３４ ガス業</t>
  </si>
  <si>
    <t>３５ 熱供給業</t>
  </si>
  <si>
    <t>３６ 水道業</t>
  </si>
  <si>
    <t>３７ 通信業</t>
  </si>
  <si>
    <t>Ｇ 情報通信業</t>
  </si>
  <si>
    <t>３８ 放送業</t>
  </si>
  <si>
    <t>３９ 情報サービス業</t>
  </si>
  <si>
    <t>４０ インターネット附随サービス業</t>
    <rPh sb="10" eb="12">
      <t>フズイ</t>
    </rPh>
    <phoneticPr fontId="2"/>
  </si>
  <si>
    <t>４１ 映像・音声・文字情報制作業</t>
  </si>
  <si>
    <t>４２ 鉄道業</t>
  </si>
  <si>
    <t>Ｈ 運輸業、郵便業</t>
  </si>
  <si>
    <t>運輸部門</t>
    <rPh sb="0" eb="2">
      <t>ウンユ</t>
    </rPh>
    <rPh sb="2" eb="4">
      <t>ブモン</t>
    </rPh>
    <phoneticPr fontId="2"/>
  </si>
  <si>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</si>
  <si>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</si>
  <si>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</si>
  <si>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</si>
  <si>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</si>
  <si>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</si>
  <si>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</si>
  <si>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</si>
  <si>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Ｉ 卸売・小売業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</si>
  <si>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</si>
  <si>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</si>
  <si>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</si>
  <si>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</si>
  <si>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</si>
  <si>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</si>
  <si>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</si>
  <si>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</si>
  <si>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</si>
  <si>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</si>
  <si>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</si>
  <si>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６２ 銀行業</t>
  </si>
  <si>
    <t>Ｊ 金融業・保険業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</si>
  <si>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</si>
  <si>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</si>
  <si>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</si>
  <si>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</si>
  <si>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</si>
  <si>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</si>
  <si>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Ｋ 不動産業、物品賃貸業</t>
  </si>
  <si>
    <t>６９ 不動産賃貸業・管理業</t>
  </si>
  <si>
    <t>７０ 物品賃貸業</t>
  </si>
  <si>
    <t>７１ 学術・開発研究機関</t>
  </si>
  <si>
    <t>Ｌ 学術研究、専門・技術サービス業</t>
  </si>
  <si>
    <t>７２ 専門サービス業（他に分類されないもの）</t>
  </si>
  <si>
    <t>７３ 広告業</t>
  </si>
  <si>
    <t>７４ 技術サービス業（他に分類されないもの）</t>
  </si>
  <si>
    <t>７５ 宿泊業</t>
  </si>
  <si>
    <t>Ｍ 宿泊業、飲食サービス業</t>
  </si>
  <si>
    <t>７６ 飲食店</t>
  </si>
  <si>
    <t>７７ 持ち帰り・配達飲食サービス業</t>
  </si>
  <si>
    <t>７８ 洗濯・理容・美容・浴場業</t>
    <rPh sb="3" eb="5">
      <t>センタク</t>
    </rPh>
    <rPh sb="6" eb="8">
      <t>リヨウ</t>
    </rPh>
    <phoneticPr fontId="2"/>
  </si>
  <si>
    <t>Ｎ 生活関連サービス業、娯楽業</t>
  </si>
  <si>
    <t>７９ その他の生活関連サービス業</t>
  </si>
  <si>
    <t>８０ 娯楽業</t>
  </si>
  <si>
    <t>８１ 学校教育</t>
  </si>
  <si>
    <t>Ｏ 教育、学習支援業</t>
  </si>
  <si>
    <t>８２ その他の教育、学習支援業</t>
  </si>
  <si>
    <t>８３ 医療業</t>
  </si>
  <si>
    <t>Ｐ 医療、福祉</t>
  </si>
  <si>
    <t>８４ 保健衛生</t>
  </si>
  <si>
    <t>８５ 社会保険・社会福祉・介護事業</t>
  </si>
  <si>
    <t>８６ 郵便局</t>
  </si>
  <si>
    <t>Ｑ 複合サービス事業</t>
  </si>
  <si>
    <t>８７ 協同組合（他に分類されないもの）</t>
  </si>
  <si>
    <t>８８ 廃棄物処理業</t>
  </si>
  <si>
    <t>Ｒ サービス業（他に分類されないもの）</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</si>
  <si>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</si>
  <si>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</si>
  <si>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</si>
  <si>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</si>
  <si>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</si>
  <si>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</si>
  <si>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</si>
  <si>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</si>
  <si>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</si>
  <si>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Ｓ 公務（他に分類されるものを除く）</t>
  </si>
  <si>
    <t>９８ 地方公務</t>
  </si>
  <si>
    <t>９９ 分類不能の産業</t>
  </si>
  <si>
    <t>Ｔ 分類不能の産業</t>
  </si>
  <si>
    <t>基本方針に基づき講ずる年度ごとの措置（取組一覧）</t>
    <rPh sb="19" eb="21">
      <t>トリクミ</t>
    </rPh>
    <rPh sb="21" eb="23">
      <t>イチラン</t>
    </rPh>
    <phoneticPr fontId="2"/>
  </si>
  <si>
    <t>対策区分</t>
    <rPh sb="0" eb="2">
      <t>タイサク</t>
    </rPh>
    <rPh sb="2" eb="4">
      <t>クブン</t>
    </rPh>
    <phoneticPr fontId="18"/>
  </si>
  <si>
    <t>設備等区分</t>
    <rPh sb="0" eb="2">
      <t>セツビ</t>
    </rPh>
    <rPh sb="2" eb="3">
      <t>トウ</t>
    </rPh>
    <rPh sb="3" eb="5">
      <t>クブン</t>
    </rPh>
    <phoneticPr fontId="18"/>
  </si>
  <si>
    <t>対策内容</t>
    <rPh sb="0" eb="2">
      <t>タイサク</t>
    </rPh>
    <rPh sb="2" eb="4">
      <t>ナイヨウ</t>
    </rPh>
    <phoneticPr fontId="18"/>
  </si>
  <si>
    <t>具体的に実施する内容</t>
    <rPh sb="0" eb="3">
      <t>グタイテキ</t>
    </rPh>
    <rPh sb="4" eb="6">
      <t>ジッシ</t>
    </rPh>
    <rPh sb="8" eb="10">
      <t>ナイヨウ</t>
    </rPh>
    <phoneticPr fontId="18"/>
  </si>
  <si>
    <t>運用対策</t>
    <phoneticPr fontId="18"/>
  </si>
  <si>
    <t>一般管理</t>
    <phoneticPr fontId="18"/>
  </si>
  <si>
    <t>推進体制の整備</t>
    <phoneticPr fontId="18"/>
  </si>
  <si>
    <t>・責任者の設置やマニュアルの作成及び社内研修体制を整備。
・定期的に地球温暖化対策に関する研修・教育等を実施。
・環境マネジメントシステム又はこれに準じたシステムを導入。</t>
    <phoneticPr fontId="20"/>
  </si>
  <si>
    <t>エネルギー利用に関するデータの管理</t>
    <rPh sb="5" eb="7">
      <t>リヨウ</t>
    </rPh>
    <rPh sb="8" eb="9">
      <t>カン</t>
    </rPh>
    <rPh sb="15" eb="17">
      <t>カンリ</t>
    </rPh>
    <phoneticPr fontId="18"/>
  </si>
  <si>
    <t>・エネルギー使用量や燃料使用量等の温室効果ガスの排出の量と密接に関係を持つ数量の使用量及びその負荷変動を管理し、過去の実績と比較・分析を行う。</t>
  </si>
  <si>
    <t>エネルギー利用に関するデータの管理（設備単位）</t>
    <rPh sb="5" eb="7">
      <t>リヨウ</t>
    </rPh>
    <rPh sb="8" eb="9">
      <t>カン</t>
    </rPh>
    <rPh sb="15" eb="17">
      <t>カンリ</t>
    </rPh>
    <rPh sb="18" eb="20">
      <t>セツビ</t>
    </rPh>
    <rPh sb="20" eb="22">
      <t>タンイ</t>
    </rPh>
    <phoneticPr fontId="18"/>
  </si>
  <si>
    <t>・技術的かつ経済的に可能な範囲で設備単位(個別設備ごとに分離することができない場合には設備群単位とする。)によるきめ細かいエネルギー管理を行う。
・機器・設備の保守状況、運転時間、運転特性値等を比較検討し、機器や設備の劣化状況、保守時期等を把握する。</t>
    <phoneticPr fontId="20"/>
  </si>
  <si>
    <t>設備の運転管理</t>
    <rPh sb="0" eb="2">
      <t>セツビ</t>
    </rPh>
    <phoneticPr fontId="18"/>
  </si>
  <si>
    <t>・負荷の状況に応じ、高効率の運転が維持できるよう設備の運転管理を行う。
（特に、設備が複数の設備で構成されている場合は、総合的なエネルギー効率を向上させるよう、負荷の状態に応じ、稼働台数の調整、稼動機器の選択又は負荷の適正配分を行う）</t>
  </si>
  <si>
    <t>設備の保全管理</t>
    <phoneticPr fontId="18"/>
  </si>
  <si>
    <t>・主要設備等に係る運転管理、計測・記録、保守・点検についての自主マニュアル（管理標準）を作成すると共に、管理標準を定期的に見直し、改善を図る。
・各種設備・機器の性能及び効率の低下を防止するため、必要な保守及び点検を定期的（日常、月次、年次）に行う。
・各種設備・機器の維持管理等に関する点検、検査措置の記録を作成し、一定期間保存する。</t>
    <phoneticPr fontId="20"/>
  </si>
  <si>
    <t>省エネ診断の受診</t>
    <rPh sb="0" eb="1">
      <t>ショウ</t>
    </rPh>
    <rPh sb="3" eb="5">
      <t>シンダン</t>
    </rPh>
    <rPh sb="6" eb="8">
      <t>ジュシン</t>
    </rPh>
    <phoneticPr fontId="20"/>
  </si>
  <si>
    <t>・外部の専門家による省エネルギー診断等を行い、必要な取組について検討を行う。</t>
    <rPh sb="23" eb="25">
      <t>ヒツヨウ</t>
    </rPh>
    <rPh sb="26" eb="28">
      <t>トリクミ</t>
    </rPh>
    <rPh sb="32" eb="34">
      <t>ケントウ</t>
    </rPh>
    <rPh sb="35" eb="36">
      <t>オコナ</t>
    </rPh>
    <phoneticPr fontId="20"/>
  </si>
  <si>
    <t>ボイラー・工業炉・蒸気系統・熱交換器等</t>
    <phoneticPr fontId="18"/>
  </si>
  <si>
    <t>燃料の燃焼の合理化（空気比の管理）</t>
    <phoneticPr fontId="18"/>
  </si>
  <si>
    <t>・燃料の燃焼を行う設備（以下「燃焼設備」という。）の空気比は、最良の燃焼効率が得られるように、適切に設定し、管理を行う。</t>
  </si>
  <si>
    <t>燃料の燃焼の合理化（燃焼設備の効率管理）</t>
    <phoneticPr fontId="18"/>
  </si>
  <si>
    <t xml:space="preserve">・複数の燃焼設備を使用するときは、燃焼設備全体としての熱効率（投入熱量のうち対象物の付加価値を高めるために使われた熱量の割合をいう。以下同じ。）を高く管理するように、それぞれの燃焼設備の燃焼負荷を調整する。
・燃料を燃焼する場合には、燃焼効率を高くするため、燃料の粒度、水分、粘度等の性状に応じて、燃焼効率が高くなるよう運転管理を行う。
</t>
    <phoneticPr fontId="20"/>
  </si>
  <si>
    <t>燃料の燃焼の合理化（燃焼設備の保全管理）</t>
    <phoneticPr fontId="18"/>
  </si>
  <si>
    <t>・燃焼設備の良好な状態を維持するため、定期的に保守及び点検を行う。
・バーナーについて、良好な燃焼状態を維持するため、定期的にバーナーノズルの点検、清掃及び整備を行う。</t>
    <phoneticPr fontId="20"/>
  </si>
  <si>
    <t>加熱及び冷却並びに伝熱の合理化（熱媒体の温度、圧力及び量の管理）</t>
    <phoneticPr fontId="18"/>
  </si>
  <si>
    <t>・蒸気等の熱媒体を用いる加熱設備、冷却設備、乾燥設備、熱交換器等は、加熱及び冷却並びに伝熱（以下「加熱等」という。）に必要とされる熱媒体の温度、圧力及び量並びに供給される熱媒体の温度、圧力及び量について適正な値を設定し、熱媒体による熱量の過剰な供給をなくす。</t>
  </si>
  <si>
    <t>加熱及び冷却並びに伝熱の合理化（工業炉の効率管理）</t>
    <phoneticPr fontId="18"/>
  </si>
  <si>
    <t>・加熱、熱処理等を行う工業炉は、設備の構造、被加熱物の特性、加熱、熱処理等の前後の工程等に応じて、熱効率を向上させるよう管理し、ヒートパターン（被加熱物の温度の時間の経過に対応した変化の態様をいう。以下同じ。）を改善する。</t>
  </si>
  <si>
    <t>加熱及び冷却並びに伝熱の合理化（加熱等を行う設備の負荷管理）</t>
    <phoneticPr fontId="18"/>
  </si>
  <si>
    <t>・加熱等を行う設備は、被加熱物又は被冷却物の量及び炉内配置を適正なものとし、かつ、操業状況の変化等に応じてこれらを見直す
により、過大負荷及び過小負荷を避ける。</t>
  </si>
  <si>
    <t>加熱及び冷却並びに伝熱の合理化（加熱等を行う設
備の効率管理）</t>
  </si>
  <si>
    <t>・複数の加熱等を行う設備を使用するときは、設備全体としての熱効
率を高くするようそれぞれの設備の負荷を調整・管理する。</t>
  </si>
  <si>
    <t>加熱及び冷却並びに伝熱の合理化（加熱等の工程管理）</t>
  </si>
  <si>
    <t xml:space="preserve">・加熱を反復して行う工程においては、工程間の待ち時間を短縮するよう管理する。
・加熱等を行う設備で断続的な運転ができるものについては、運転を集約化する。
</t>
    <phoneticPr fontId="20"/>
  </si>
  <si>
    <t>加熱及び冷却並びに伝熱の合理化（ボイラーの負荷管理及び効率管理）</t>
  </si>
  <si>
    <t>・ボイラーの負荷を平準化し、急激な負荷変動を低減するため、供給側と使用側とが蒸気の圧力及び量等の連携等をとる。
・台数制御は、各ボイラーの効率、特性及び蒸気需要側の利用パターンを把握し、ボイラー全体としての熱効率を高く維持する。
・ボイラー給水及びボイラー水の水質管理により、伝熱管へのスケール付着及びスラッジ等の沈殿防止や過剰ブロー量による熱損失を低減させる。</t>
    <phoneticPr fontId="20"/>
  </si>
  <si>
    <t>加熱及び冷却並びに伝熱の合理化（蒸気供給の管理）</t>
  </si>
  <si>
    <t>・蒸気を用いて加熱等を行う設備については、加熱設備内部及び蒸気管での放熱を防止するため、不要時に蒸気供給バルブを閉止する。</t>
  </si>
  <si>
    <t>加熱及び冷却並びに伝熱の合理化（蒸気乾き度の管理）</t>
  </si>
  <si>
    <t>・加熱等を行う設備で用いる蒸気については、適切な乾き度を維持する。</t>
  </si>
  <si>
    <t>加熱及び冷却並びに伝熱の合理化（その他の管理）</t>
  </si>
  <si>
    <t>・その他加熱等の管理は、被加熱物及び被冷却物の温度、加熱等に用いられる蒸気等の熱媒体の温度、圧力及び流量その他加熱等に係る事
項について適切な管理を行う。</t>
  </si>
  <si>
    <t>加熱及び冷却並びに伝熱の合理化（加熱等を行う設備の保全管理）</t>
  </si>
  <si>
    <t>・ボイラー、工業炉、熱交換器等の伝熱面その他の伝熱に係る部分については、伝熱性能の低下を防止するため、定期的に保守及び点検を行い、ばいじん、スケールその他の付着物を除去する。</t>
  </si>
  <si>
    <t>放射、伝熱等による熱の損失の防止（熱利用設備に係る断熱の保全管理）</t>
  </si>
  <si>
    <t>・熱媒体及びプロセス流体の輸送を行う配管その他の設備並びに加熱等を行う設備（以下「熱利用設備」という。）は、保温性能を良好な状態に維持するため、断熱工事等の熱の損失の防止のために講じた措置について、定期的に保守及び点検を行う。
・熱利用設備の断熱化の工事は、日本工業規格A9501保温保冷工事施工標準及びこれに準ずる規格に規定するにより行う。</t>
    <phoneticPr fontId="20"/>
  </si>
  <si>
    <t>放射、伝熱等による熱の損失の防止（スチームトラップの保全管理）</t>
    <phoneticPr fontId="20"/>
  </si>
  <si>
    <t>・スチームトラップは、その作動の不良等による蒸気の漏えい及びトラップの詰まりを防止するため、定期的に保守及び点検を行う。</t>
  </si>
  <si>
    <t>放射、伝熱等による熱の損失の防止（熱媒体等の漏えいに係る保全管理）</t>
  </si>
  <si>
    <t>・熱利用設備は、開口部等からの熱媒体の漏えい及び空気の流出入による熱の損失を防止するため、定期的に保守及び点検を行う。
・蒸気配管は、フランジ部、バルブのグランド部等からの蒸気の漏えいを防止するため、定期的に保守及び点検を行う。</t>
    <phoneticPr fontId="20"/>
  </si>
  <si>
    <t>廃熱の回収利用（排ガスの廃熱回収の管理）</t>
  </si>
  <si>
    <t>・排ガスの廃熱の回収利用は、排ガスを排出する設備等に応じ、排ガスの温度又は廃熱回収率について適切に管理を行う。なお、排ガス温度は、工場等におけるエネルギーの使用の合理化に関する事業者の判断の基準に定める基準排ガス温度未満となるように設定を行い、廃熱回収率を高める。
・廃熱は、原材料の予熱等その他温度、設備の使用条件等に応じた的確な利用に努める。</t>
    <phoneticPr fontId="20"/>
  </si>
  <si>
    <t>廃熱の回収利用（蒸気ドレンの廃熱回収の管理）</t>
  </si>
  <si>
    <t>・蒸気ドレンの廃熱の回収利用は、廃熱の温度、量及び性状の範囲を把握し、可能な限り廃熱の回収及び利用を行う。
・廃熱は、原材料の予熱等その他温度、設備の使用条件等に応じた的
確な利用に努める。</t>
    <phoneticPr fontId="20"/>
  </si>
  <si>
    <t>廃熱の回収利用（排ガス及び蒸気ドレン以外の廃熱等回収の管理）</t>
  </si>
  <si>
    <t>・加熱された固体または流体が有する顕熱、潜熱、圧力、可燃性成分等は、廃熱等の回収を行う範囲を把握し、可能な限り廃熱等の回収利用を行う。
・廃熱は、原材料の予熱等その他温度、設備の使用条件等に応じた的確な利用に努める。</t>
    <phoneticPr fontId="20"/>
  </si>
  <si>
    <t>廃熱の回収利用（廃熱回収設備の保全管理）</t>
  </si>
  <si>
    <t>・廃熱の回収利用のための設備（廃熱の回収利用のための熱交換器、廃熱ボイラー等をいう。）は、廃熱回収及び廃熱利用の効率を維持するため、定期的に保守及び点検を行い、伝熱面等の汚れを除去し、又は熱媒体の漏えい部分の補修等を行う。</t>
    <phoneticPr fontId="20"/>
  </si>
  <si>
    <t>空気調和設備・換気設備</t>
    <phoneticPr fontId="18"/>
  </si>
  <si>
    <t>加熱及び冷却並びに伝熱の合理化（空気調和の全般管理）</t>
  </si>
  <si>
    <t>・製品製造、貯蔵等に必要な環境の維持、作業員のための作業環境の維持を行うための空気調和の管理は、空気調和を施す区画を限定し、負荷の低減及び使用状況等に応じた設備の運転時間、温度、換気回数、湿度等を適切に設定して行う。</t>
  </si>
  <si>
    <t>加熱及び冷却並びに伝熱の合理化（事務所等の空気調和の管理）</t>
  </si>
  <si>
    <t>・工場内にある事務所等の空気調和の管理は、空気調和を施す区画を限定し、ブラインドの管理等による負荷の軽減及び区画の使用状況等に応じた設備の運転時間、室内温度、換気回数、湿度、外気の有効利用等を適切に設定して行う。
・冷暖房温度については、政府の推奨する設定温度を勘案し設定する。
・季節に応じて外気導入量を適切に調整し、管理する。
・室内の冷暖房時における温度分布等の空気分布を把握し、その状況に応じた運転をするとともに、夏季又は冬季における外気導入量の制御、中間期（春季・秋季）における全熱交換器の運転停止、建物の予熱又は予冷時の外気導入停止等の対策により空調負荷の軽減を図ること。</t>
    <phoneticPr fontId="20"/>
  </si>
  <si>
    <t>加熱及び冷却並びに伝熱の合理化（クリーンルームの空気調和管理）</t>
  </si>
  <si>
    <t>・クリーンルームにおいては、環境条件の許容範囲内で可能な場合には夜間、休日等の非操業時間における空調ファンの低風量運転等によ
り、動力の低減を行う。</t>
  </si>
  <si>
    <t>加熱及び冷却並びに伝熱の合理化（空気調和設備の効率管理）</t>
  </si>
  <si>
    <t>・空気調和設備の熱源設備において燃焼を行う設備（吸収式冷凍機、冷温水発生器等）の管理は、適切な空気比を設定して行うこと。
・空気調和設備を構成する熱源設備、熱搬送設備、空気調和機設備の管理は、外気条件の季節変動等に応じ、冷却水温度や冷温水温度、圧力等の設定により、空気調和設備の総合的なエネルギー効率を向上させるように管理する。
・空気調和設備の熱源設備が複数の同機種の熱源機で構成され、又は使用するエネルギーの種類の異なる複数の熱源機で構成されている場合は、外気条件の季節変動や負荷変動等に応じ、稼働台数の調整又は稼働機器の選択により、熱源設備の総合的なエネルギー効率を向上させるように管理する。
・熱搬送設備が複数のポンプで構成されている場合は、負荷変動等に応じ、稼働台数の調整又は稼働機器の選択により、熱搬送設備の総合的なエネルギー効率を向上させるように管理する。
・空気調和機設備が同一区画において複数の同機種の空気調和機で構成され、又は種類の異なる複数の空気調和機で構成されている場合は、混合損失の防止や負荷の状態に応じ、稼働台数の調整又は稼働機器の選択により空気調和機設備の総合的なエネルギー効率を向上させるように管理する。</t>
    <phoneticPr fontId="20"/>
  </si>
  <si>
    <t>加熱及び冷却並びに伝熱の合理化（空気調和設備の保全管理）</t>
  </si>
  <si>
    <t>・空気調和設備を構成する熱源設備、熱搬送設備、空気調和機設備は、保温材の維持、フィルターの目詰まり、熱交換器及び凝縮器に付着したスケール並びにコイルフィンに付着したごみの除去等、個別機器の効率及び空気調和設備全体の総合的な効率の改善に必要な事項の保守及び点検を行い、良好な状態に維持する。
・空気調和設備の自動制御装置は、良好な状態に維持するため、定期的に保守及び点検を行う。</t>
    <phoneticPr fontId="20"/>
  </si>
  <si>
    <t>加熱及び冷却並びに伝熱の合理化（冷凍機の効率管理）</t>
  </si>
  <si>
    <t>・効率の維持向上のため、運転中の成績係数（COP）を適宜算出する。
・冷凍機の冷水出口温度、冷却水入口温度を適正な値に管理する。</t>
    <phoneticPr fontId="20"/>
  </si>
  <si>
    <t>加熱及び冷却並びに伝熱の合理化（冷却水の管理）</t>
  </si>
  <si>
    <t>・冷却水はスケール、スライム付着等による冷却塔、熱交換器等の効率の低下を防止するため、水質基準を設定し、定期的な水質検査を実
施する等により、適正な水質管理を行う。</t>
  </si>
  <si>
    <t>加熱及び冷却並びに伝熱の合理化（換気設備の運転管理）</t>
  </si>
  <si>
    <t>・換気設備は、換気用動力を低減するように、換気量、換気回数等を適正な値とする。
・機械室、電気室等において、一定温度以下であれば換気をしなくて
も良い場合にあっては、季節に応じて適切に換気を停止する。</t>
    <phoneticPr fontId="20"/>
  </si>
  <si>
    <t>加熱及び冷却並びに伝熱の合理化（換気設備の保全管理）</t>
  </si>
  <si>
    <t>・換気設備は、圧力損失による効率低下を防ぐため、フィルターのこまめな清掃など、定期的に保守及び点検を行う。</t>
  </si>
  <si>
    <t>発電専用設備・コージェネレーション設備</t>
    <phoneticPr fontId="18"/>
  </si>
  <si>
    <t>熱の動力等への変換の合理化（発電専用設備の効率管理）</t>
  </si>
  <si>
    <t>・発電専用設備にあっては、高効率の運転を維持できるよう管理を行う。また、複数の発電専用設備の並列運転に際しては、個々の機器の特性を考慮の上、負荷の増減に応じて適切な配分がなされるように管理し、総合的な効率の向上を図る。
・火力発電所の運用に当たっては蒸気タービンの部分負荷における減圧運転が可能な場合には、適切な設定を行い最適化を行う。</t>
    <phoneticPr fontId="20"/>
  </si>
  <si>
    <t>熱の動力等への変換の合理化（発電専用設備の保全管理）</t>
  </si>
  <si>
    <t>・発電専用設備は、総合的な効率の高い状態に維持するため、定期的に保守及び点検を行う。</t>
  </si>
  <si>
    <t>熱の動力等への変換の合理化（コージェネレーション設備の効率管理）</t>
  </si>
  <si>
    <t>・コージェネレーション設備に使用されるボイラー、ガスタービン、蒸気タービン、ガスエンジン、ディーゼルエンジン等の運転の管理は、発生する熱及び電気が十分に利用されるよう、負荷の増減に応じた総合的な効率を高めるものとする。また、複数のコージェネレーション設備の並列運転に際しては、個々の機器の特性を考慮の上、負荷の増減に応じて適切な配分がなされるように管理を行い、総合的な効率の向上を図る。
・抽気タービン又は背圧タービンをコージェネレーション設備に使用するときは、抽気タービンの抽気圧力又は背圧タービンの背圧の許容される最低値について、適切な設定を行い管理を行う。</t>
    <phoneticPr fontId="20"/>
  </si>
  <si>
    <t>熱の動力等への変換の合理化（コージェネレーション設備の保全管理）</t>
    <phoneticPr fontId="20"/>
  </si>
  <si>
    <t>・コージェネレーション設備は、総合的な効率を高い状態に維持するため、定期的に保守及び点検を行う。</t>
  </si>
  <si>
    <t>受変電設備・配電設備</t>
    <phoneticPr fontId="18"/>
  </si>
  <si>
    <t>抵抗等による電気の損失の防止（変圧器等の適正管理）</t>
  </si>
  <si>
    <t>・変圧器及び無停電電源装置は、部分負荷における効率を考慮して、変圧器及び無停電電源装置の全体の効率が高くなるように、稼働台数の調整及び負荷の適正配分を行う。
・不使用な状態が長期に及ぶ変圧器は、停止させるにより無負荷損を防止する。
・二次側電圧が同じ変圧器が複数ある場合にあって、その負荷を他の変圧器に移行できるときは、変圧器損失を低減させるため、軽負荷変圧器を停止させる。</t>
    <phoneticPr fontId="20"/>
  </si>
  <si>
    <t>抵抗等による電気の損失の防止（受電端力率の管理）</t>
  </si>
  <si>
    <t>・受電端における力率は、95パーセント以上を維持し、100パーセントとするを目標として、進相コンデンサを運用する。
・進相コンデンサは、これを設置する設備の稼働又は停止に合わせて稼働又は停止させるように適正な運転を行う。</t>
    <phoneticPr fontId="20"/>
  </si>
  <si>
    <t>抵抗等による電気の損失の防止（単相負荷の管理）</t>
  </si>
  <si>
    <t>・三相電源に単相負荷を接続させるときは、電圧及び相電流の不平衡を防止する。</t>
  </si>
  <si>
    <t>抵抗等による電気の損失の防止（負荷率の管理）</t>
  </si>
  <si>
    <t>・電気を使用する設備（以下「電気使用設備」という。）の稼働について調整するにより、工場等における電気の使用を平準化して最大電流を低減する。</t>
  </si>
  <si>
    <t>抵抗等による電気の損失の防止（受変電設備及び配電設備の保全管理）</t>
    <phoneticPr fontId="20"/>
  </si>
  <si>
    <t>・受変電設備及び配電設備は、良好な状態に維持するため、定期的に保守及び点検を行う。</t>
  </si>
  <si>
    <t>抵抗等による電気の損失の防止（その他の電気使用設備に係る管理）</t>
  </si>
  <si>
    <t>・その他の電気使用設備への電気の供給の管理は、電気使用設備の種類、稼働状況及び容量に応じて、受変電設備及び配電設備の電気の損失を低減するために必要な措置を講ずる。
・設備の運転方法の変更、更新等の機会に契約電力の見直しを行うこと。</t>
    <phoneticPr fontId="20"/>
  </si>
  <si>
    <t>ボイラー</t>
    <phoneticPr fontId="20"/>
  </si>
  <si>
    <t>加熱及び冷却並びに伝熱の合理化（ボイラーの負荷管理及び効率管理）</t>
    <phoneticPr fontId="20"/>
  </si>
  <si>
    <t>・ボイラー設備は、ボイラーの容量及び使用する燃料の種類に応じて適切な空気比を設定して行う。
・ボイラー設備は、蒸気等の圧力、温度及び運転時間を考慮し適切な運転を行い、過剰な蒸気等の供給及び燃料の供給をなくす。
・ボイラーへの給水は、伝熱管へのスケールの付着及びスラッジ等の沈殿を防止し、ボイラー効率を維持するため、日本工業規格Ｂ8223（ボイラーの給水及びボイラー水の水質）に規定するところ（これに準ずる規格を含む。）により水質管理を行う。
・負荷側の要求に応じたきめ細かな運転並びに冷暖房起動時間（ウォーミングアップ運転）及び停止時間の適切な設定を行う。
・複数のボイラー設備を使用する場合は、総合的なエネルギー効率を向上させるように台数管理を行う。</t>
    <phoneticPr fontId="20"/>
  </si>
  <si>
    <t>ポンプ・ファン・ブロワー・コンプレッサー等</t>
    <phoneticPr fontId="18"/>
  </si>
  <si>
    <t>電気の動力、熱等への変換の合理化（ポンプの運転管理）</t>
  </si>
  <si>
    <t>・ポンプは、生産工程等から要求される使用端圧力及び流量を把握して、負荷に応じた適正な流量及び圧力による運転を行う。
・ポンプは、生産工程等の操業状況を把握して、運転時間の低減、空転の防止等を行う。
・台数制御、回転数制御等を用いたシステムを採用している場合にあっては、電動機の負荷を低減するため、負荷の変動に応じて最適な稼働状態になるよう送出量及び圧力を適正に調整する。</t>
    <phoneticPr fontId="20"/>
  </si>
  <si>
    <t>電気の動力、熱等への変換の合理化（ファン及びブロワーの運転管理）</t>
  </si>
  <si>
    <t>・ファン及びブロワーは、生産工程等から要求される使用端圧力及び流量を把握して、負荷に応じた適正な流量及び圧力による運転を行う。
・ファン及びブロワーは、生産工程等の操業状況を把握して、運転時間の低減、空転の防止等を行う。
・台数制御、回転数制御等を用いたシステムを採用している場合にあっては、電動機の負荷を低減するため、負荷の変動に応じて最適な稼働状態になるよう送出量及び圧力を適正に調整する。</t>
    <phoneticPr fontId="20"/>
  </si>
  <si>
    <t>電気の動力、熱等への変換の合理化（コンプレッサーの運転管理）</t>
  </si>
  <si>
    <t>・コンプレッサーは、生産工程等から要求される使用端圧力及び流量を把握して、負荷に応じた適正な流量及び圧力による運転を行う。
・コンプレッサーは、生産工程等の操業状況を把握して、送風量及び圧力の低減等を行う。
・台数制御、回転数制御等を用いたシステムを採用している場合にあっては、電動機の負荷を低減するため、負荷の変動に応じて最適な稼働状態になるよう送出量及び圧力を適正に調整する。
・コンプレッサーは、吐出圧力が高いほど所要動力が大きくなるので、供給側と使用側とが緊密な連絡を行うにより、必要最低圧力を考慮し、可能な限り吐出圧力の低減及び負荷の平準化を行う。</t>
    <phoneticPr fontId="20"/>
  </si>
  <si>
    <t>電気の動力、熱等への変換の合理化（コンプレッサーの吸気管理）</t>
    <phoneticPr fontId="20"/>
  </si>
  <si>
    <t>・コンプレッサーは、フィルターの目詰まり又は吸入空気温度の上昇により効率が低下するため、清浄な冷気を吸入する。</t>
    <phoneticPr fontId="20"/>
  </si>
  <si>
    <t>電気の動力、熱等への変換の合理化（ポンプ、ファン、ブロワー、コンプレッサー等の保全管理）</t>
    <phoneticPr fontId="20"/>
  </si>
  <si>
    <t>・ポンプ、ファン、ブロワー、コンプレッサー等の流体機械は、流体の漏えいを防止し、流体を輸送する配管やダクト等の抵抗を低減するため、定期的に保守及び点検を行う。</t>
  </si>
  <si>
    <t>電動力応用設備・電気加熱設備等</t>
    <phoneticPr fontId="18"/>
  </si>
  <si>
    <t>電気の動力、熱等への変換の合理化（電動力応用設備の無負荷管理）</t>
  </si>
  <si>
    <t>・電動力応用設備は、電動機の空転による電気の損失を低減するため、始動電力量との関係を勘案して適切に運転し、不要時の停止を行う。</t>
  </si>
  <si>
    <t>電気の動力、熱等への変換の合理化（電動機の運転管理）</t>
  </si>
  <si>
    <t>・複数の電動機を使用するときは、それぞれの電動機の部分負荷における効率を考慮して、電動機全体の効率が高くなるように、稼働台数の調整及び負荷の適正配分を行う。</t>
  </si>
  <si>
    <t>電気の動力、熱等への変換の合理化（誘導炉等の装てん方法等管理）</t>
  </si>
  <si>
    <t>・誘導炉、アーク炉、抵抗炉の電気加熱設備は、被加熱物の装てん方法の改善、無負荷稼動による電気損失の低減、断熱及び廃熱回収利用（排気のある設備に限る。）等を行うにより、その熱効率を向上させる。</t>
  </si>
  <si>
    <t>電気の動力、熱等への変換の合理化（誘導炉等の効率管理）</t>
  </si>
  <si>
    <t>・誘導炉、アーク炉及び抵抗炉は、設備の構造、被加熱物の特性、加熱、熱処理等の前後の工程等に応じたヒートパターンとするで熱効率の向上を図る。</t>
  </si>
  <si>
    <t>電気の動力、熱等への変換の合理化（電解設備の電解効率管理）</t>
  </si>
  <si>
    <t>・電解設備は、適当な形状及び特性の電極を採用し、電極間距離、電解液の濃度等を適正な値とし、導体の接触抵抗等を低減するにより、電解効率を向上させる。</t>
  </si>
  <si>
    <t>電気の動力、熱等への変換の合理化（電動力応用設備の保全管理）</t>
  </si>
  <si>
    <t>・電動力応用設備は、負荷機械（電動機の負荷となる機械をいう。）、
動力伝達部及び電動機における機械損失を低減するため、定期的に保守及び点検を行う。</t>
  </si>
  <si>
    <t>電気の動力、熱等への変換の合理化（電気加熱設備及び電解設備の保
全管理）</t>
  </si>
  <si>
    <t>・電気加熱設備及び電解設備は、配線の接続部分、開閉器の接触部分等における抵抗損失を低減するため、定期的に保守及び点検を行う。</t>
  </si>
  <si>
    <t>電気の動力、熱等への変換の合理化（誘導炉等の断熱に係る保全管理）</t>
  </si>
  <si>
    <t>・誘導炉、アーク炉及び抵抗炉は、断熱性能を良好な状態に維持する
ため、断熱工事等の熱の損失の防止のために講じた措置について、定期的に保守及び点検を行う。</t>
  </si>
  <si>
    <t>電気の動力、熱等への変換の合理化（その他の電気の使用に係る管理）</t>
  </si>
  <si>
    <t>・その他の電気の使用に係る管理は、電動力応用設備、電気加熱設備等の電気使用設備ごとに、その電気の損失を低減するため適切に管理を行う。</t>
  </si>
  <si>
    <t>照明設備</t>
    <phoneticPr fontId="18"/>
  </si>
  <si>
    <t>電気の動力、熱等への変換の合理化（照明設備の運用管理）</t>
  </si>
  <si>
    <t>・照明設備は、日本工業規格Ｚ9110(照度基準)又はＺ9125(屋内作業場の照明基準)及びこれに準ずる規格に規定するところにより適正な照度レベルとする。また、過剰又は不要な照明をなくすように、調光による減光又は消灯を行う。
・照明の点灯を施す区画を限定するほか、適宜調光による減光又は消灯を行うにより、過剰又は不要な点灯をなくす。
・既設照明器具は、ランプの交換時期に合わせ、LEDランプ等の節電型ランプに交換する。
・昼光を使用するができる場所においては、積極的に利用すること。</t>
    <phoneticPr fontId="20"/>
  </si>
  <si>
    <t>電気の動力、熱等への変換の合理化（照明設備の保全
管理）</t>
  </si>
  <si>
    <t>・照明設備は、適正な照度を維持するため、照明器具及び光源の清掃、光源の交換等、定期的に保守及び点検を行う。</t>
  </si>
  <si>
    <t>昇降機</t>
  </si>
  <si>
    <t>電気の動力、熱等への変換の合理化（昇降機の運転管理）</t>
    <phoneticPr fontId="20"/>
  </si>
  <si>
    <t>・昇降機は、稼働台数制御ができる場合には、利用状況に応じて、適
宜、稼働台数制御を行う。</t>
  </si>
  <si>
    <t>電気の動力、熱等への変換の合理化（昇降機の保全管理）</t>
  </si>
  <si>
    <t>・昇降機は、電動機の負荷となる機器、動力伝達部及び電動機の機械損失を低減するため、定期的に保守及び点検を行う。</t>
  </si>
  <si>
    <t>給湯設備</t>
  </si>
  <si>
    <t>加熱及び冷却並びに伝熱の合理化（給湯設備の効率管理）</t>
  </si>
  <si>
    <t>・給湯設備の管理は、季節及び作業の内容に応じ供給箇所の限定や供給期間、給湯温度、給湯圧力その他給湯の効率の改善に必要な事項について適切な値で運転する。
・給湯設備の熱源設備の管理は、負荷の変動に応じ、熱源機とポンプ等の補機を含めた総合的なエネルギー効率を向上させるように管理する。
・給湯設備の熱源設備が複数の熱源機で構成されている場合は、負荷の状態に応じ、稼働台数の調整により熱源設備の総合的なエネルギー効率を向上させるように管理する。</t>
    <phoneticPr fontId="20"/>
  </si>
  <si>
    <t>加熱及び冷却並びに伝熱の合理化（給湯設備の保全管理）</t>
  </si>
  <si>
    <t>・給湯設備は、伝熱性能の低下を防止し、良好な状態を維持するため、熱交換器に付着したスケールの除去等、定期的に保守及び点検を行う。
・給湯設備の自動制御装置は、良好な状態に維持するため、定期的に保守及び点検を行う。</t>
    <phoneticPr fontId="20"/>
  </si>
  <si>
    <t>事務用機器</t>
  </si>
  <si>
    <t>電気の動力、熱等への変換の合理化（事務用機器の管理）</t>
    <phoneticPr fontId="20"/>
  </si>
  <si>
    <t>・事務用機器は、不要時において適宜電源を切るとともに低電力モー
ドの設定を行う。</t>
  </si>
  <si>
    <t>電気の動力、熱等への変換の合理化（事務用機器の保全管理）</t>
    <phoneticPr fontId="20"/>
  </si>
  <si>
    <t>・事務用機器は、必要に応じ定期的に保守及び点検を行う。</t>
  </si>
  <si>
    <t>建築物</t>
    <rPh sb="0" eb="3">
      <t>ケンチクブツ</t>
    </rPh>
    <phoneticPr fontId="20"/>
  </si>
  <si>
    <t>建築物の断熱化</t>
    <rPh sb="0" eb="3">
      <t>ケンチクブツ</t>
    </rPh>
    <rPh sb="4" eb="6">
      <t>ダンネツ</t>
    </rPh>
    <rPh sb="6" eb="7">
      <t>カ</t>
    </rPh>
    <phoneticPr fontId="20"/>
  </si>
  <si>
    <t>・ブラインド、カーテン等を適切に使用し、日射を遮蔽できる場所では積極的に利用する。</t>
    <phoneticPr fontId="20"/>
  </si>
  <si>
    <t>設備導入等対策</t>
    <rPh sb="2" eb="4">
      <t>ドウニュウ</t>
    </rPh>
    <rPh sb="4" eb="5">
      <t>ナド</t>
    </rPh>
    <rPh sb="5" eb="7">
      <t>タイサク</t>
    </rPh>
    <phoneticPr fontId="20"/>
  </si>
  <si>
    <t>エネルギー管理システムの導入</t>
    <rPh sb="5" eb="7">
      <t>カンリ</t>
    </rPh>
    <rPh sb="12" eb="14">
      <t>ドウニュウ</t>
    </rPh>
    <phoneticPr fontId="20"/>
  </si>
  <si>
    <t>工場エネルギー管理システムの導入</t>
    <phoneticPr fontId="20"/>
  </si>
  <si>
    <t>・燃焼設備、熱利用設備、排熱回収設備、コージェネレーション設備、電気使用設備、空気調和設備、換気設備、給湯設備等について統合的な省エネルギー制御を実施するために工場エネルギー管理システム（ＦＥＭＳ）の採用を考慮する。
・AI、IOTを活用した生産設備等のエネルギー管理の導入を検討する。</t>
  </si>
  <si>
    <t>ビルエネルギー管理システムの導入</t>
    <phoneticPr fontId="20"/>
  </si>
  <si>
    <t>・電気を使用する設備や空気調和設備等を総合的に管理し評価をするためにビルエネルギー管理システム（ＢＥＭＳ）の採用を考慮すること。</t>
    <phoneticPr fontId="20"/>
  </si>
  <si>
    <t>燃料の燃焼の合理化</t>
  </si>
  <si>
    <t>・必要な負荷に応じた設備を選定する。
・バーナー等の燃焼機器は、燃焼設備及び燃料の種類に適合し、かつ、負荷及び燃焼状態の変動に応じて燃料の供給量及び空気比を調整できるものとする。
・通風装置は、通風量及び燃焼室内の圧力を調整できるものとする。</t>
    <phoneticPr fontId="20"/>
  </si>
  <si>
    <t>加熱及び冷却並びに伝熱の合理
化</t>
  </si>
  <si>
    <t>・熱交換に係る部分には、熱伝導率の高い材料を用いる。
・熱交換器の配列の適正化により総合的な熱効率を向上させる。</t>
    <phoneticPr fontId="20"/>
  </si>
  <si>
    <t>放射、伝熱等による熱の損失の防止</t>
  </si>
  <si>
    <t>・熱利用設備は、断熱材の厚さの増加、熱伝導率の低い断熱材の利用、断熱の二重化等断熱性を向上させる。また、耐火断熱材を使用する場合は、十分な耐火断熱性能を有する耐火断熱材を使用する。
・熱利用設備は、熱利用設備の開口部については、開口部の縮小又は密閉、二重扉の取付け、内部からの空気流等による遮断等により、放散及び空気の流出入による熱の損失を防止する。
・熱利用設備は、熱媒体を輸送する配管の経路の合理化、熱源設備の分散化等により、放熱面積を低減する。</t>
    <phoneticPr fontId="20"/>
  </si>
  <si>
    <t>廃熱の回収利用</t>
  </si>
  <si>
    <t>・廃熱を排出する設備から廃熱回収設備に廃熱を輸送する煙道、管等を新設する場合には、空気の侵入の防止、断熱の強化その他の廃熱の温度を高く維持するための措置を講ずる。
・廃熱回収設備は、廃熱回収率を高めるように伝熱面の性状及び形状の改善、伝熱面積の増加等の措置を講ずる。</t>
    <phoneticPr fontId="20"/>
  </si>
  <si>
    <t>空気調和設備</t>
    <phoneticPr fontId="18"/>
  </si>
  <si>
    <t>空気調和設備の運転管理</t>
    <phoneticPr fontId="20"/>
  </si>
  <si>
    <t>・必要な負荷に応じた設備を選定する。
・可能な限り空気調和を施す区画ごとに個別制御ができるものとする。
・ヒートポンプ等を活用した効率の高い熱源設備を採用する。
・熱搬送設備の風道、配管等の経路の短縮や断熱等に配慮したエネルギーの損失の少ない設備とする。
・負荷の変動が予想される空気調和設備の熱源設備、熱搬送設備は、適切な台数分割、台数制御及び回転数制御、部分負荷運転時に効率の高い機器又は蓄熱システム等効率の高い運転が可能となるシステムを採用する。また、熱搬送設備は変揚程制御の採用を考慮する。
・空気調和機設備を負荷変動の大きい状態で使用するときは、負荷に応じた運転制御を行うができるようにするため、回転数制御装置等による変風量システム及び変流量システムを採用する。
・夏期や冬期の外気導入に伴う冷暖房負荷を軽減するために、全熱交換器の採用を考慮する。また、中間期や冬期に冷房が必要な場合は、外気冷房制御の採用を考慮する。その際、加湿を行う場合には、冷房負荷を軽減するため、水加湿方式の採用を考慮する。
・熱を発生する生産設備等が設置されている場合は、ダクトの使用や熱媒体を還流させるなどにより空気調和区画外に直接熱を排出し、空気調和の負荷を増大させないようにする。
・作業場全域の空気調和を行うが不要な場合は、作業者の近傍のみに局所空気調和を行う、あるいは放射暖房などにより空気調和に要する負荷を低減する。また、空気調和を行う容積等を極小化する。
・建屋に隙間が多い場合や開口部がある場合には、可能な限り閉鎖し空気調和に要する負荷を低減する。
・エアコンディショナーの室外機の設置場所や設置方法は、日射や通風状況、集積する場合の通風状態等を考慮し決定する。
・空気調和を施す区画ごとの温度、湿度その他の空気の状態の把握及び空気調和の効率の改善に必要な事項の計測に必要な計量器、センサー等を設置するとともに、エネルギーマネジメントシステム等の採用により、適切な空気調和の制御、運転分析ができるものとする。</t>
    <phoneticPr fontId="20"/>
  </si>
  <si>
    <t>空調機器等の適切な運転管理</t>
    <phoneticPr fontId="20"/>
  </si>
  <si>
    <t>・室内の設備の状況等により空調機器等の運転時間の短縮が可能な場合は、タイマー、センサー等による制御システムを導入すること。</t>
    <phoneticPr fontId="20"/>
  </si>
  <si>
    <t>最適な風量制御等</t>
    <phoneticPr fontId="20"/>
  </si>
  <si>
    <t>・空調機器及び送排風機を有する場合は、負荷の状況、稼動時間等を考慮し、ポールチェンジ、プーリーダウン、ダンパ調整、回転数制御装置の導入等、負荷に応じた風量制御を行うこと。
・電動機の消費電力、稼動時間等を考慮し、空調機器等における動力伝達媒体による動力損失低減対策を行うこと。</t>
    <phoneticPr fontId="20"/>
  </si>
  <si>
    <t>換気設備</t>
    <phoneticPr fontId="20"/>
  </si>
  <si>
    <r>
      <rPr>
        <sz val="10"/>
        <rFont val="MS Gothic"/>
        <family val="3"/>
      </rPr>
      <t>適正な外気導入量制御</t>
    </r>
  </si>
  <si>
    <t>・現状の室内環境を把握し、取入外気量が過剰である場合又は特に、夏季及び冬季において、外気処理に伴う熱負荷を軽減できる場合には、室内CO2濃度の程度、在室人員の変動の程度等により、室内CO2濃度1000ppm以下を確保できる範囲で、CO2濃度制御によるダンパー開閉の自動制御又は給排気ファンの回転数制御を導入する。</t>
  </si>
  <si>
    <t>駐車場の換気設備の運転管理</t>
    <phoneticPr fontId="20"/>
  </si>
  <si>
    <t>・地下駐車場、屋内駐車場等の駐車場において換気設備を有する場合は、駐車車両数、利用時間帯、CO2濃度又はCO濃度の変化、駐車場の換気能力等の駐車場利用実態を把握するとともに、タイムスケジュールによる運転制御、ポールチェンジ、CO2濃度又はCO濃度による運転制御システムを導入する。
・駐車場においては、運転時間に関するタイムスケジュールの設定、CO2濃度及びCO濃度による換気ファンの台数制御又は回転数制御等を適正に行い、換気設備の動力を軽減させる。</t>
  </si>
  <si>
    <t>発電専用設備</t>
    <phoneticPr fontId="18"/>
  </si>
  <si>
    <t>熱の動力等への変換の合理化</t>
  </si>
  <si>
    <t xml:space="preserve">・電力の需要実績と将来の動向について十分検討を行い、適正規模の設備容量のものとする。
・国内の火力発電専用設備の平均的な受電端発電効率と比較し、年間で著しくこれを下回らないものとする。
</t>
    <phoneticPr fontId="20"/>
  </si>
  <si>
    <t>コージェネレーション設備</t>
    <phoneticPr fontId="20"/>
  </si>
  <si>
    <t>・熱及び電力の需要実績と将来の動向について十分な検討を行い、年間を総合して廃熱及び電力の十分な利用が可能であるを確認し、適正規模の設備容量のコージェネレーション設備の設置を行う。</t>
    <phoneticPr fontId="20"/>
  </si>
  <si>
    <t>抵抗等による電気の損失の防止</t>
  </si>
  <si>
    <t>・受変電設備を新設する場合には、エネルギー損失の少ない機器を採用する。
・電力の需要実績と将来の動向について十分な検討を行い、受変電設備の配置、配電圧、設備容量を決定する。</t>
    <phoneticPr fontId="20"/>
  </si>
  <si>
    <t>加熱及び冷却並びに伝熱の合理化</t>
    <phoneticPr fontId="20"/>
  </si>
  <si>
    <t>・新設する場合には、必要な負荷に応じた設備を選定する。
・設備からの廃ガス温度の有効利用について検討を行い、利用できる場合は、廃熱利用の措置を講ずる。また、蒸気ドレンの廃熱が有効利用できる場合は、回収利用の措置を講ずる。
・蒸気等の需要実績と将来の動向について十分な検討を行い、適正規模の設備容量のボイラー設備を選定するとともに、エコノマイザー等を搭載した高効率なボイラー設備を採用する。また、配管経路の短縮、配管の断熱等に配慮したエネルギー損失の少ない設備とする。
・負荷の変動が予想されるボイラー設備は、適切な台数分割を行い、台数制御により効率の高い運転が可能となるシステムを採用すること。</t>
    <phoneticPr fontId="20"/>
  </si>
  <si>
    <t>電気の動力、熱等への変換の合理化</t>
  </si>
  <si>
    <t>・ポンプ、ファンについては負荷に応じた運転制御を行うができるようにするため、回転数制御装置等による変風量システム及び変流量システムを採用する。</t>
    <phoneticPr fontId="20"/>
  </si>
  <si>
    <t>・必要な負荷に応じた設備を選定する。
・電動力応用設備であって常時負荷変動の大きい状態で使用するが想定されるような設備は、負荷変動に対して稼働状態を調整しやすい設備構成とする。
・特定エネルギー消費機器に該当しない交流電動機（籠型三相誘導電動機に限る。）又は当該機器が組み込まれた動力設備を新設する場合には、日本工業規格C4212(高効率低圧三相かご型誘導電動機)に規定する効率値以上の効率のものの採用を考慮する。</t>
  </si>
  <si>
    <t>・必要な照度に応じた設備を選定する。
・調光可能なLEDランプ等省エネルギー型設備の導入を行う。
・高輝度放電ランプ（HIDランプ）、LEDランプ等効率の高いランプを使用した照明器具等省エネルギー型設備の導入を行う。
・清掃、光源の交換等の保守が容易な照明器具を選択するとともに、その設置場所、設置方法等についても保守性を考慮する。
・照明器具の選択には、光源の発光効率だけでなく、点灯回路や照明器具の効率及び被照明場所への照射効率も含めた総合的な照明効率を考慮する。
・窓側等の昼光を使用するができる場所の照明設備の回路は、他の照明設備と別回路にするを考慮する。
・照明の点灯区画の限定、照明器具の適切な間隔配置を考慮する。
・不必要な場所及び時間帯の消灯又は減光のため、人体感知装置の設置、計時装置（タイマー）の利用又は保安設備との連動等の実施を考慮する。</t>
  </si>
  <si>
    <t>昇降機</t>
    <phoneticPr fontId="20"/>
  </si>
  <si>
    <t>電気の動力、熱等への変換の合理化</t>
    <phoneticPr fontId="20"/>
  </si>
  <si>
    <t>・エスカレータは、人感センサー設置等による運転により、不要時の運転を避ける。
・特定エネルギー消費機器に該当しない交流電動機（籠型三相誘導電動機に限る。）又は当該機器が組み込まれた動力設備を新設する場合には、日本工業規格C4212(高効率低圧三相かご型誘導電動機)に規定する効率値以上の効率のものの採用を考慮する。</t>
  </si>
  <si>
    <t>加熱及び冷却並びに伝熱の合理化</t>
  </si>
  <si>
    <t>・給湯負荷の変化に応じた運用が可能なものとする。
・使用量の少ない給湯箇所は局所式にする等の措置を講じる。
・ヒートポンプシステム、潜熱回収方式の熱源設備の採用を考慮する。</t>
    <phoneticPr fontId="20"/>
  </si>
  <si>
    <t>業務用機器</t>
    <phoneticPr fontId="20"/>
  </si>
  <si>
    <t>・業務用機器は、エネルギー効率の高い機器を選定する。
・熱を発生する業務用機器は、空調区画の限定や外気量の制限等により空気調和の負荷を増大させないように考慮する。また、ダクトの使用や装置に熱媒体を還流させるなどをして空気調和区画外に直接熱を排出し、空気調和の負荷を増大させないように考慮する。</t>
    <phoneticPr fontId="20"/>
  </si>
  <si>
    <t>・二重窓、複層ガラス、遮光フィルム等を採用し、建築物の断熱化を行う。</t>
    <rPh sb="23" eb="26">
      <t>ケンチクブツ</t>
    </rPh>
    <rPh sb="27" eb="29">
      <t>ダンネツ</t>
    </rPh>
    <rPh sb="29" eb="30">
      <t>カ</t>
    </rPh>
    <rPh sb="31" eb="32">
      <t>オコナ</t>
    </rPh>
    <phoneticPr fontId="20"/>
  </si>
  <si>
    <t>廃棄物処理</t>
    <phoneticPr fontId="20"/>
  </si>
  <si>
    <t>燃焼の合理化</t>
    <phoneticPr fontId="20"/>
  </si>
  <si>
    <t>・下水汚泥の焼却炉の燃焼効率の改善を図るため、高温燃焼の基準化により、下水汚泥の850℃以上での高温燃焼を行うとともに、それに見合った焼却炉の更新を行う。</t>
    <phoneticPr fontId="20"/>
  </si>
  <si>
    <t>非化石エネルギーの利用</t>
    <rPh sb="0" eb="3">
      <t>ヒカセキ</t>
    </rPh>
    <rPh sb="9" eb="11">
      <t>リヨウ</t>
    </rPh>
    <phoneticPr fontId="20"/>
  </si>
  <si>
    <t>再生可能エネルギー源利用設備</t>
    <rPh sb="0" eb="4">
      <t>サイセイカノウ</t>
    </rPh>
    <rPh sb="9" eb="10">
      <t>ゲン</t>
    </rPh>
    <rPh sb="10" eb="12">
      <t>リヨウ</t>
    </rPh>
    <rPh sb="12" eb="14">
      <t>セツビ</t>
    </rPh>
    <phoneticPr fontId="20"/>
  </si>
  <si>
    <t>再生可能エネルギー源利用設備等の導入</t>
    <rPh sb="14" eb="15">
      <t>ナド</t>
    </rPh>
    <rPh sb="16" eb="18">
      <t>ドウニュウ</t>
    </rPh>
    <phoneticPr fontId="20"/>
  </si>
  <si>
    <t>・太陽光発電設備その他非化石電気の使用に資する設備（太陽熱利用設備等）を導入する。
・蓄電池等の再生可能エネルギー電力の利用を促進させるための設備を導入する。</t>
    <rPh sb="10" eb="11">
      <t>タ</t>
    </rPh>
    <rPh sb="33" eb="34">
      <t>ナド</t>
    </rPh>
    <rPh sb="36" eb="38">
      <t>ドウニュウ</t>
    </rPh>
    <rPh sb="43" eb="46">
      <t>チクデンチ</t>
    </rPh>
    <rPh sb="46" eb="47">
      <t>ナド</t>
    </rPh>
    <rPh sb="48" eb="52">
      <t>サイセイカノウ</t>
    </rPh>
    <rPh sb="57" eb="59">
      <t>デンリョク</t>
    </rPh>
    <rPh sb="60" eb="62">
      <t>リヨウ</t>
    </rPh>
    <rPh sb="63" eb="65">
      <t>ソクシン</t>
    </rPh>
    <rPh sb="71" eb="73">
      <t>セツビ</t>
    </rPh>
    <rPh sb="74" eb="76">
      <t>ドウニュウ</t>
    </rPh>
    <phoneticPr fontId="20"/>
  </si>
  <si>
    <t>再生可能エネルギー電力等の利用</t>
    <rPh sb="11" eb="12">
      <t>ナド</t>
    </rPh>
    <rPh sb="13" eb="15">
      <t>リヨウ</t>
    </rPh>
    <phoneticPr fontId="20"/>
  </si>
  <si>
    <t>再生可能エネルギー電力等の調達</t>
    <rPh sb="0" eb="4">
      <t>サイセイカノウ</t>
    </rPh>
    <rPh sb="9" eb="11">
      <t>デンリョク</t>
    </rPh>
    <rPh sb="11" eb="12">
      <t>ナド</t>
    </rPh>
    <rPh sb="13" eb="15">
      <t>チョウタツ</t>
    </rPh>
    <phoneticPr fontId="20"/>
  </si>
  <si>
    <t>・エネルギ－供給事業者から調達する熱又は電気について、非化石熱又は非化石電気の割合が高いもの、その他の非化石エネルギーの使用に資するものを選択する。</t>
    <phoneticPr fontId="20"/>
  </si>
  <si>
    <t>非化石燃料の利用</t>
    <phoneticPr fontId="20"/>
  </si>
  <si>
    <t>非化石燃料の利用</t>
    <rPh sb="0" eb="3">
      <t>ヒカセキ</t>
    </rPh>
    <rPh sb="3" eb="5">
      <t>ネンリョウ</t>
    </rPh>
    <rPh sb="6" eb="8">
      <t>リヨウ</t>
    </rPh>
    <phoneticPr fontId="20"/>
  </si>
  <si>
    <t>・発電専用設備、コ－ジェネレ－ション設備又はボイラ－を使用する場合には、当該設備への水素やその他の非化石燃料の混焼に取り組む。</t>
    <rPh sb="38" eb="40">
      <t>セツビ</t>
    </rPh>
    <phoneticPr fontId="20"/>
  </si>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</sst>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0000"/>
    <numFmt numFmtId="177" formatCode="0.0_ "/>
    <numFmt numFmtId="178" formatCode="[$-411]ggge&quot;年&quot;m&quot;月&quot;d&quot;日&quot;;@"/>
    <numFmt numFmtId="179" formatCode="#,##0_ ;[Red]\-#,##0\ "/>
    <numFmt numFmtId="180" formatCode="#,##0_);[Red]\(#,##0\)"/>
    <numFmt numFmtId="181" formatCode="#,##0.0_ ;[Red]\-#,##0.0\ "/>
    <numFmt numFmtId="182" formatCode="0.00;&quot;▲ &quot;0.00"/>
    <numFmt numFmtId="183" formatCode="0_);[Red]\(0\)"/>
    <numFmt numFmtId="184" formatCode="#,##0.0;[Red]\-#,##0.0"/>
    <numFmt numFmtId="185" formatCode="#,##0.0000_);[Red]\(#,##0.0000\)"/>
    <numFmt numFmtId="186" formatCode="#,##0.00_);[Red]\(#,##0.00\)"/>
    <numFmt numFmtId="187" formatCode="#,##0.000_);[Red]\(#,##0.000\)"/>
    <numFmt numFmtId="188" formatCode="#,##0.00000_);[Red]\(#,##0.00000\)"/>
    <numFmt numFmtId="189" formatCode="#,##0.000000_);[Red]\(#,##0.000000\)"/>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name val="HGS創英角ｺﾞｼｯｸUB"/>
      <family val="3"/>
      <charset val="128"/>
    </font>
    <font>
      <sz val="14"/>
      <name val="HGS創英角ｺﾞｼｯｸUB"/>
      <family val="3"/>
      <charset val="128"/>
    </font>
    <font>
      <sz val="10"/>
      <name val="ＭＳ 明朝"/>
      <family val="1"/>
      <charset val="128"/>
    </font>
    <font>
      <u/>
      <sz val="11"/>
      <color theme="10"/>
      <name val="ＭＳ Ｐゴシック"/>
      <family val="3"/>
      <charset val="128"/>
    </font>
    <font>
      <b/>
      <sz val="9"/>
      <color indexed="81"/>
      <name val="MS P ゴシック"/>
      <family val="3"/>
      <charset val="128"/>
    </font>
    <font>
      <vertAlign val="subscript"/>
      <sz val="10"/>
      <name val="ＭＳ 明朝"/>
      <family val="1"/>
      <charset val="128"/>
    </font>
    <font>
      <b/>
      <sz val="10.5"/>
      <name val="ＭＳ 明朝"/>
      <family val="1"/>
      <charset val="128"/>
    </font>
    <font>
      <sz val="8"/>
      <name val="ＭＳ 明朝"/>
      <family val="1"/>
      <charset val="128"/>
    </font>
    <font>
      <sz val="9"/>
      <name val="ＭＳ 明朝"/>
      <family val="1"/>
      <charset val="128"/>
    </font>
    <font>
      <sz val="12"/>
      <name val="ＭＳ 明朝"/>
      <family val="1"/>
      <charset val="128"/>
    </font>
    <font>
      <vertAlign val="superscript"/>
      <sz val="9"/>
      <name val="ＭＳ 明朝"/>
      <family val="1"/>
      <charset val="128"/>
    </font>
    <font>
      <b/>
      <sz val="10"/>
      <color rgb="FF000000"/>
      <name val="ＭＳ ゴシック"/>
      <family val="3"/>
      <charset val="128"/>
    </font>
    <font>
      <sz val="11"/>
      <name val="ＭＳ Ｐ明朝"/>
      <family val="1"/>
      <charset val="1"/>
    </font>
    <font>
      <sz val="6"/>
      <name val="ＭＳ Ｐゴシック"/>
      <family val="3"/>
      <charset val="1"/>
    </font>
    <font>
      <sz val="10"/>
      <name val="ＭＳ ゴシック"/>
      <family val="3"/>
      <charset val="128"/>
    </font>
    <font>
      <sz val="6"/>
      <name val="ＭＳ Ｐゴシック"/>
      <family val="3"/>
      <charset val="128"/>
      <scheme val="minor"/>
    </font>
    <font>
      <sz val="10"/>
      <color theme="1"/>
      <name val="ＭＳ ゴシック"/>
      <family val="3"/>
      <charset val="128"/>
    </font>
    <font>
      <sz val="10"/>
      <name val="MS Gothic"/>
      <family val="3"/>
    </font>
    <font>
      <sz val="14"/>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358">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Protection="1">
      <alignment vertical="center"/>
      <protection hidden="1"/>
    </xf>
    <xf numFmtId="0" fontId="0" fillId="0" borderId="0" xfId="0" applyAlignment="1">
      <alignment vertical="center" shrinkToFit="1"/>
    </xf>
    <xf numFmtId="0" fontId="3" fillId="0" borderId="0" xfId="0" applyFont="1" applyAlignment="1">
      <alignment vertical="center" shrinkToFit="1"/>
    </xf>
    <xf numFmtId="0" fontId="3" fillId="0" borderId="0" xfId="0" applyFont="1" applyProtection="1">
      <alignment vertical="center"/>
      <protection hidden="1"/>
    </xf>
    <xf numFmtId="0" fontId="3" fillId="0" borderId="0" xfId="0" applyFont="1" applyAlignment="1">
      <alignment horizontal="center" vertical="center" wrapText="1"/>
    </xf>
    <xf numFmtId="0" fontId="8" fillId="0" borderId="0" xfId="3">
      <alignment vertical="center"/>
    </xf>
    <xf numFmtId="0" fontId="4" fillId="0" borderId="0" xfId="0" applyFont="1" applyAlignment="1" applyProtection="1">
      <alignment vertical="center" wrapText="1"/>
      <protection hidden="1"/>
    </xf>
    <xf numFmtId="0" fontId="7" fillId="0" borderId="4" xfId="0" applyFont="1" applyFill="1" applyBorder="1" applyProtection="1">
      <alignment vertical="center"/>
      <protection hidden="1"/>
    </xf>
    <xf numFmtId="0" fontId="7" fillId="0" borderId="5" xfId="0" applyFont="1" applyFill="1" applyBorder="1" applyProtection="1">
      <alignment vertical="center"/>
      <protection hidden="1"/>
    </xf>
    <xf numFmtId="0" fontId="7" fillId="0" borderId="0" xfId="0" applyFont="1" applyFill="1" applyProtection="1">
      <alignment vertical="center"/>
      <protection hidden="1"/>
    </xf>
    <xf numFmtId="0" fontId="4" fillId="0" borderId="0" xfId="0" applyFont="1" applyFill="1" applyProtection="1">
      <alignment vertical="center"/>
      <protection hidden="1"/>
    </xf>
    <xf numFmtId="0" fontId="7" fillId="0" borderId="7" xfId="0" applyFont="1" applyFill="1" applyBorder="1" applyAlignment="1" applyProtection="1">
      <alignment horizontal="left" vertical="center" shrinkToFit="1"/>
      <protection hidden="1"/>
    </xf>
    <xf numFmtId="0" fontId="3" fillId="0" borderId="0" xfId="0" applyFont="1" applyFill="1">
      <alignment vertical="center"/>
    </xf>
    <xf numFmtId="0" fontId="3" fillId="0" borderId="0" xfId="0" applyFont="1" applyFill="1" applyAlignment="1">
      <alignment vertical="center" wrapText="1"/>
    </xf>
    <xf numFmtId="0" fontId="11" fillId="0" borderId="0" xfId="0" applyFont="1" applyFill="1" applyProtection="1">
      <alignment vertical="center"/>
      <protection hidden="1"/>
    </xf>
    <xf numFmtId="0" fontId="3" fillId="0" borderId="0" xfId="0" applyFont="1" applyBorder="1">
      <alignment vertical="center"/>
    </xf>
    <xf numFmtId="0" fontId="13" fillId="0" borderId="0" xfId="0" applyFont="1" applyAlignment="1">
      <alignment vertical="top"/>
    </xf>
    <xf numFmtId="0" fontId="4" fillId="0" borderId="0" xfId="0" applyFont="1" applyFill="1">
      <alignment vertical="center"/>
    </xf>
    <xf numFmtId="0" fontId="3" fillId="0" borderId="0" xfId="0" applyFont="1" applyFill="1" applyAlignment="1">
      <alignment horizontal="center" vertical="center" wrapText="1"/>
    </xf>
    <xf numFmtId="0" fontId="0" fillId="0" borderId="0" xfId="0" applyFont="1" applyAlignment="1">
      <alignment horizontal="center" vertical="center"/>
    </xf>
    <xf numFmtId="0" fontId="3" fillId="0" borderId="0" xfId="0" applyFont="1" applyFill="1" applyProtection="1">
      <alignment vertical="center"/>
      <protection hidden="1"/>
    </xf>
    <xf numFmtId="0" fontId="6" fillId="0" borderId="0" xfId="0" applyFont="1" applyFill="1">
      <alignment vertical="center"/>
    </xf>
    <xf numFmtId="0" fontId="14" fillId="0" borderId="0" xfId="0" applyFont="1" applyFill="1" applyAlignment="1">
      <alignment vertical="center"/>
    </xf>
    <xf numFmtId="0" fontId="13" fillId="0" borderId="0" xfId="0" applyFont="1" applyAlignment="1">
      <alignment vertical="top" wrapText="1"/>
    </xf>
    <xf numFmtId="0" fontId="7" fillId="2" borderId="1" xfId="0" applyFont="1" applyFill="1" applyBorder="1" applyAlignment="1">
      <alignment horizontal="center" vertical="center" wrapText="1"/>
    </xf>
    <xf numFmtId="38" fontId="13" fillId="0" borderId="2" xfId="2" applyFont="1" applyBorder="1" applyAlignment="1">
      <alignment horizontal="center" vertical="center"/>
    </xf>
    <xf numFmtId="180" fontId="13" fillId="0" borderId="11" xfId="2" applyNumberFormat="1" applyFont="1" applyBorder="1">
      <alignment vertical="center"/>
    </xf>
    <xf numFmtId="180" fontId="13" fillId="0" borderId="1" xfId="2" applyNumberFormat="1" applyFont="1" applyBorder="1">
      <alignment vertical="center"/>
    </xf>
    <xf numFmtId="38" fontId="13" fillId="0" borderId="6" xfId="2" applyFont="1" applyBorder="1" applyAlignment="1">
      <alignment horizontal="center" vertical="center"/>
    </xf>
    <xf numFmtId="181" fontId="13" fillId="0" borderId="19" xfId="2" applyNumberFormat="1" applyFont="1" applyFill="1" applyBorder="1" applyProtection="1">
      <alignment vertical="center"/>
    </xf>
    <xf numFmtId="183" fontId="13" fillId="0" borderId="19" xfId="2" applyNumberFormat="1" applyFont="1" applyFill="1" applyBorder="1" applyProtection="1">
      <alignment vertical="center"/>
    </xf>
    <xf numFmtId="181" fontId="13" fillId="0" borderId="20" xfId="2" applyNumberFormat="1" applyFont="1" applyFill="1" applyBorder="1" applyProtection="1">
      <alignment vertical="center"/>
    </xf>
    <xf numFmtId="183" fontId="13" fillId="0" borderId="20" xfId="2" applyNumberFormat="1" applyFont="1" applyFill="1" applyBorder="1" applyProtection="1">
      <alignment vertical="center"/>
    </xf>
    <xf numFmtId="0" fontId="13" fillId="0" borderId="0" xfId="0" applyFont="1">
      <alignment vertical="center"/>
    </xf>
    <xf numFmtId="179" fontId="13" fillId="0" borderId="0" xfId="2" applyNumberFormat="1" applyFont="1">
      <alignment vertical="center"/>
    </xf>
    <xf numFmtId="38" fontId="13" fillId="0" borderId="1" xfId="2" applyFont="1" applyBorder="1" applyAlignment="1">
      <alignment horizontal="center" vertical="center"/>
    </xf>
    <xf numFmtId="184" fontId="13" fillId="0" borderId="10" xfId="2" applyNumberFormat="1" applyFont="1" applyBorder="1" applyAlignment="1">
      <alignment horizontal="center" vertical="center"/>
    </xf>
    <xf numFmtId="180" fontId="13" fillId="0" borderId="2" xfId="2" applyNumberFormat="1" applyFont="1" applyBorder="1" applyAlignment="1">
      <alignment horizontal="center" vertical="center"/>
    </xf>
    <xf numFmtId="38" fontId="13" fillId="0" borderId="7" xfId="2" applyFont="1" applyBorder="1" applyAlignment="1">
      <alignment horizontal="center" vertical="center"/>
    </xf>
    <xf numFmtId="38" fontId="13" fillId="0" borderId="14" xfId="2" applyFont="1" applyBorder="1" applyAlignment="1">
      <alignment horizontal="center" vertical="center"/>
    </xf>
    <xf numFmtId="181" fontId="13" fillId="0" borderId="21" xfId="2" applyNumberFormat="1" applyFont="1" applyFill="1" applyBorder="1" applyProtection="1">
      <alignment vertical="center"/>
    </xf>
    <xf numFmtId="183" fontId="13" fillId="0" borderId="21" xfId="2" applyNumberFormat="1" applyFont="1" applyFill="1" applyBorder="1" applyProtection="1">
      <alignment vertical="center"/>
    </xf>
    <xf numFmtId="40" fontId="13" fillId="0" borderId="7" xfId="2" applyNumberFormat="1" applyFont="1" applyBorder="1" applyAlignment="1">
      <alignment horizontal="center" vertical="center"/>
    </xf>
    <xf numFmtId="40" fontId="13" fillId="0" borderId="2" xfId="2" applyNumberFormat="1" applyFont="1" applyBorder="1" applyAlignment="1">
      <alignment horizontal="center" vertical="center"/>
    </xf>
    <xf numFmtId="179" fontId="13" fillId="3" borderId="1" xfId="2" applyNumberFormat="1" applyFont="1" applyFill="1" applyBorder="1" applyProtection="1">
      <alignment vertical="center"/>
      <protection locked="0"/>
    </xf>
    <xf numFmtId="180" fontId="13" fillId="0" borderId="18" xfId="2" applyNumberFormat="1" applyFont="1" applyFill="1" applyBorder="1" applyAlignment="1">
      <alignment vertical="center"/>
    </xf>
    <xf numFmtId="180" fontId="13" fillId="2" borderId="1" xfId="2" applyNumberFormat="1" applyFont="1" applyFill="1" applyBorder="1" applyAlignment="1">
      <alignment vertical="center"/>
    </xf>
    <xf numFmtId="179" fontId="13" fillId="3" borderId="18" xfId="2" applyNumberFormat="1" applyFont="1" applyFill="1" applyBorder="1" applyProtection="1">
      <alignment vertical="center"/>
      <protection locked="0"/>
    </xf>
    <xf numFmtId="38" fontId="13" fillId="0" borderId="18" xfId="2" applyFont="1" applyBorder="1" applyAlignment="1">
      <alignment horizontal="center" vertical="center"/>
    </xf>
    <xf numFmtId="180" fontId="13" fillId="0" borderId="3" xfId="2" applyNumberFormat="1" applyFont="1" applyFill="1" applyBorder="1">
      <alignment vertical="center"/>
    </xf>
    <xf numFmtId="38" fontId="13" fillId="0" borderId="5" xfId="2" applyFont="1" applyBorder="1" applyAlignment="1">
      <alignment horizontal="center" vertical="center"/>
    </xf>
    <xf numFmtId="40" fontId="13" fillId="0" borderId="5" xfId="2" applyNumberFormat="1" applyFont="1" applyBorder="1" applyAlignment="1">
      <alignment horizontal="center" vertical="center"/>
    </xf>
    <xf numFmtId="180" fontId="13" fillId="0" borderId="1" xfId="2" applyNumberFormat="1" applyFont="1" applyFill="1" applyBorder="1">
      <alignment vertical="center"/>
    </xf>
    <xf numFmtId="182" fontId="13" fillId="2" borderId="10" xfId="0" applyNumberFormat="1" applyFont="1" applyFill="1" applyBorder="1" applyAlignment="1">
      <alignment vertical="center" shrinkToFit="1"/>
    </xf>
    <xf numFmtId="184" fontId="13" fillId="0" borderId="10" xfId="2" applyNumberFormat="1" applyFont="1" applyFill="1" applyBorder="1" applyAlignment="1">
      <alignment horizontal="center" vertical="center"/>
    </xf>
    <xf numFmtId="38" fontId="13" fillId="0" borderId="1" xfId="2" applyFont="1" applyFill="1" applyBorder="1" applyAlignment="1">
      <alignment horizontal="center" vertical="center"/>
    </xf>
    <xf numFmtId="38" fontId="13" fillId="0" borderId="10" xfId="2" applyFont="1" applyFill="1" applyBorder="1" applyAlignment="1">
      <alignment horizontal="center" vertical="center"/>
    </xf>
    <xf numFmtId="38" fontId="12" fillId="0" borderId="1" xfId="2" applyFont="1" applyBorder="1" applyAlignment="1">
      <alignment horizontal="center" vertical="center" shrinkToFit="1"/>
    </xf>
    <xf numFmtId="38" fontId="12" fillId="0" borderId="1" xfId="2" applyFont="1" applyFill="1" applyBorder="1" applyAlignment="1">
      <alignment horizontal="center" vertical="center" shrinkToFit="1"/>
    </xf>
    <xf numFmtId="188" fontId="13" fillId="0" borderId="1" xfId="2" applyNumberFormat="1" applyFont="1" applyBorder="1">
      <alignment vertical="center"/>
    </xf>
    <xf numFmtId="188" fontId="13" fillId="0" borderId="14" xfId="2" applyNumberFormat="1" applyFont="1" applyBorder="1">
      <alignment vertical="center"/>
    </xf>
    <xf numFmtId="189" fontId="13" fillId="0" borderId="18" xfId="2" applyNumberFormat="1" applyFont="1" applyBorder="1">
      <alignment vertical="center"/>
    </xf>
    <xf numFmtId="189" fontId="13" fillId="0" borderId="1" xfId="2" applyNumberFormat="1" applyFont="1" applyBorder="1">
      <alignment vertical="center"/>
    </xf>
    <xf numFmtId="189" fontId="13" fillId="0" borderId="14" xfId="2" applyNumberFormat="1" applyFont="1" applyBorder="1">
      <alignment vertical="center"/>
    </xf>
    <xf numFmtId="188" fontId="13" fillId="3" borderId="18" xfId="2" applyNumberFormat="1" applyFont="1" applyFill="1" applyBorder="1">
      <alignment vertical="center"/>
    </xf>
    <xf numFmtId="0" fontId="0" fillId="0" borderId="1" xfId="0" applyBorder="1">
      <alignment vertical="center"/>
    </xf>
    <xf numFmtId="0" fontId="3" fillId="0" borderId="1" xfId="0" applyFont="1" applyBorder="1" applyAlignment="1"/>
    <xf numFmtId="0" fontId="3" fillId="4" borderId="1" xfId="0" applyFont="1" applyFill="1" applyBorder="1" applyAlignment="1"/>
    <xf numFmtId="0" fontId="13" fillId="2" borderId="1" xfId="0" applyFont="1" applyFill="1" applyBorder="1" applyAlignment="1">
      <alignment horizontal="center" vertical="center" wrapText="1"/>
    </xf>
    <xf numFmtId="180" fontId="13" fillId="0" borderId="23" xfId="2" applyNumberFormat="1" applyFont="1" applyFill="1" applyBorder="1" applyAlignment="1">
      <alignment horizontal="center" vertical="center"/>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2" xfId="0" applyFont="1" applyFill="1" applyBorder="1" applyAlignment="1">
      <alignment horizontal="left" vertical="top" wrapText="1"/>
    </xf>
    <xf numFmtId="0" fontId="16" fillId="3" borderId="11" xfId="0" applyFont="1" applyFill="1" applyBorder="1" applyAlignment="1">
      <alignment horizontal="left" vertical="top"/>
    </xf>
    <xf numFmtId="0" fontId="7"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left" vertical="top" wrapText="1"/>
    </xf>
    <xf numFmtId="183" fontId="13" fillId="0" borderId="22" xfId="2" applyNumberFormat="1" applyFont="1" applyFill="1" applyBorder="1">
      <alignment vertical="center"/>
    </xf>
    <xf numFmtId="183" fontId="13" fillId="0" borderId="21" xfId="2" applyNumberFormat="1" applyFont="1" applyFill="1" applyBorder="1">
      <alignment vertical="center"/>
    </xf>
    <xf numFmtId="180" fontId="13" fillId="0" borderId="21" xfId="2" applyNumberFormat="1" applyFont="1" applyFill="1" applyBorder="1">
      <alignment vertical="center"/>
    </xf>
    <xf numFmtId="0" fontId="19" fillId="0" borderId="18" xfId="0" applyFont="1" applyFill="1" applyBorder="1" applyAlignment="1">
      <alignment horizontal="left" vertical="top" wrapText="1"/>
    </xf>
    <xf numFmtId="0" fontId="19"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4" xfId="0" applyFont="1" applyFill="1" applyBorder="1" applyAlignment="1">
      <alignment horizontal="left" vertical="top" wrapText="1"/>
    </xf>
    <xf numFmtId="11" fontId="19" fillId="0" borderId="1" xfId="0" applyNumberFormat="1" applyFont="1" applyFill="1" applyBorder="1" applyAlignment="1">
      <alignment horizontal="left" vertical="top" wrapText="1"/>
    </xf>
    <xf numFmtId="11" fontId="19" fillId="0" borderId="1" xfId="0" applyNumberFormat="1" applyFont="1" applyBorder="1" applyAlignment="1">
      <alignment horizontal="left" vertical="top" wrapText="1"/>
    </xf>
    <xf numFmtId="11" fontId="19" fillId="0" borderId="1" xfId="0" applyNumberFormat="1" applyFont="1" applyFill="1" applyBorder="1" applyAlignment="1">
      <alignment vertical="top" wrapText="1"/>
    </xf>
    <xf numFmtId="0" fontId="19" fillId="0" borderId="1" xfId="0" applyFont="1" applyFill="1" applyBorder="1" applyAlignment="1">
      <alignment vertical="top" wrapText="1"/>
    </xf>
    <xf numFmtId="0" fontId="19" fillId="0" borderId="3"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2" xfId="0" applyFont="1" applyFill="1" applyBorder="1" applyAlignment="1">
      <alignment vertical="top" wrapText="1"/>
    </xf>
    <xf numFmtId="0" fontId="21" fillId="0" borderId="25" xfId="0" applyFont="1" applyFill="1" applyBorder="1" applyAlignment="1">
      <alignment horizontal="left" vertical="top" wrapText="1"/>
    </xf>
    <xf numFmtId="0" fontId="21" fillId="0" borderId="26" xfId="0" applyFont="1" applyFill="1" applyBorder="1" applyAlignment="1">
      <alignment horizontal="left" vertical="top" wrapText="1"/>
    </xf>
    <xf numFmtId="0" fontId="19"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19" fillId="0" borderId="3" xfId="0" applyFont="1" applyFill="1" applyBorder="1" applyAlignment="1">
      <alignment vertical="top" wrapText="1"/>
    </xf>
    <xf numFmtId="0" fontId="19" fillId="0" borderId="8" xfId="0" applyFont="1" applyFill="1" applyBorder="1" applyAlignment="1">
      <alignment horizontal="left" vertical="top" wrapText="1"/>
    </xf>
    <xf numFmtId="0" fontId="19" fillId="0" borderId="24" xfId="0" applyFont="1" applyFill="1" applyBorder="1" applyAlignment="1">
      <alignment horizontal="left" vertical="top"/>
    </xf>
    <xf numFmtId="0" fontId="22" fillId="0" borderId="24" xfId="0" applyFont="1" applyFill="1" applyBorder="1" applyAlignment="1">
      <alignment horizontal="left" vertical="top"/>
    </xf>
    <xf numFmtId="0" fontId="19" fillId="0" borderId="25"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1" xfId="0" applyFont="1" applyFill="1" applyBorder="1" applyAlignment="1">
      <alignment horizontal="left" vertical="top" wrapText="1"/>
    </xf>
    <xf numFmtId="0" fontId="19" fillId="0" borderId="30"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32" xfId="0" applyFont="1" applyFill="1" applyBorder="1" applyAlignment="1">
      <alignment horizontal="left" vertical="top" wrapText="1"/>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vertical="center" wrapText="1"/>
    </xf>
    <xf numFmtId="0" fontId="13" fillId="2" borderId="8"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vertical="center" shrinkToFit="1"/>
    </xf>
    <xf numFmtId="0" fontId="13" fillId="2" borderId="1" xfId="0" applyFont="1" applyFill="1" applyBorder="1" applyAlignment="1">
      <alignment vertical="center" shrinkToFit="1"/>
    </xf>
    <xf numFmtId="0" fontId="13" fillId="2" borderId="12" xfId="0" applyFont="1" applyFill="1" applyBorder="1" applyAlignment="1">
      <alignment vertical="center" shrinkToFit="1"/>
    </xf>
    <xf numFmtId="0" fontId="13" fillId="2" borderId="11" xfId="0" applyFont="1" applyFill="1" applyBorder="1" applyAlignment="1">
      <alignment vertical="center" shrinkToFit="1"/>
    </xf>
    <xf numFmtId="0" fontId="13" fillId="2" borderId="8" xfId="0" applyFont="1" applyFill="1" applyBorder="1" applyAlignment="1">
      <alignment vertical="center" shrinkToFit="1"/>
    </xf>
    <xf numFmtId="0" fontId="17" fillId="2" borderId="1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8" xfId="0" applyFont="1" applyFill="1" applyBorder="1" applyAlignment="1">
      <alignment horizontal="center" vertical="center"/>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3" fillId="0" borderId="0" xfId="0" applyFont="1" applyAlignment="1">
      <alignment horizontal="left" vertical="top" wrapText="1"/>
    </xf>
    <xf numFmtId="0" fontId="7" fillId="0" borderId="11" xfId="0" applyFont="1" applyFill="1" applyBorder="1" applyAlignment="1">
      <alignment horizontal="center" vertical="center" wrapText="1"/>
    </xf>
    <xf numFmtId="0" fontId="8" fillId="3" borderId="1" xfId="3" applyFill="1" applyBorder="1" applyAlignment="1">
      <alignment horizontal="left" vertical="center" wrapText="1"/>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6" xfId="0" applyFont="1" applyFill="1" applyBorder="1" applyAlignment="1">
      <alignment horizontal="left" vertical="center" wrapText="1"/>
    </xf>
    <xf numFmtId="178" fontId="3" fillId="0" borderId="0" xfId="0" applyNumberFormat="1" applyFont="1" applyFill="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7" fillId="2" borderId="12"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7" xfId="0" applyFont="1" applyFill="1" applyBorder="1" applyAlignment="1" applyProtection="1">
      <alignment horizontal="center" vertical="center" wrapText="1"/>
      <protection hidden="1"/>
    </xf>
    <xf numFmtId="9" fontId="7" fillId="0" borderId="10" xfId="1" applyFont="1" applyFill="1" applyBorder="1" applyAlignment="1" applyProtection="1">
      <alignment horizontal="center" vertical="center"/>
      <protection hidden="1"/>
    </xf>
    <xf numFmtId="9" fontId="7" fillId="0" borderId="2" xfId="1" applyFont="1" applyFill="1" applyBorder="1" applyAlignment="1" applyProtection="1">
      <alignment horizontal="center" vertical="center"/>
      <protection hidden="1"/>
    </xf>
    <xf numFmtId="177" fontId="7" fillId="0" borderId="10" xfId="1" applyNumberFormat="1"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top" wrapText="1"/>
      <protection hidden="1"/>
    </xf>
    <xf numFmtId="0" fontId="7" fillId="2" borderId="13" xfId="0" applyFont="1" applyFill="1" applyBorder="1" applyAlignment="1" applyProtection="1">
      <alignment horizontal="center" vertical="top" wrapText="1"/>
      <protection hidden="1"/>
    </xf>
    <xf numFmtId="0" fontId="7" fillId="2" borderId="6" xfId="0" applyFont="1" applyFill="1" applyBorder="1" applyAlignment="1" applyProtection="1">
      <alignment horizontal="center" vertical="top" wrapText="1"/>
      <protection hidden="1"/>
    </xf>
    <xf numFmtId="38" fontId="7" fillId="3" borderId="11" xfId="2" applyFont="1" applyFill="1" applyBorder="1" applyAlignment="1" applyProtection="1">
      <alignment horizontal="center" vertical="center"/>
      <protection locked="0" hidden="1"/>
    </xf>
    <xf numFmtId="38" fontId="7" fillId="3" borderId="10" xfId="2" applyFont="1" applyFill="1" applyBorder="1" applyAlignment="1" applyProtection="1">
      <alignment horizontal="center" vertical="center"/>
      <protection locked="0" hidden="1"/>
    </xf>
    <xf numFmtId="0" fontId="7" fillId="2" borderId="8" xfId="0" applyFont="1" applyFill="1" applyBorder="1" applyAlignment="1" applyProtection="1">
      <alignment horizontal="right" vertical="center"/>
      <protection hidden="1"/>
    </xf>
    <xf numFmtId="0" fontId="7" fillId="2" borderId="0" xfId="0" applyFont="1" applyFill="1" applyAlignment="1" applyProtection="1">
      <alignment horizontal="right" vertical="center"/>
      <protection hidden="1"/>
    </xf>
    <xf numFmtId="0" fontId="7" fillId="2" borderId="0" xfId="0" applyFont="1" applyFill="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0" borderId="1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9" fontId="7" fillId="0" borderId="13" xfId="1" applyFont="1" applyFill="1" applyBorder="1" applyAlignment="1" applyProtection="1">
      <alignment horizontal="center" vertical="center"/>
      <protection hidden="1"/>
    </xf>
    <xf numFmtId="9" fontId="7" fillId="0" borderId="6" xfId="1" applyFont="1" applyFill="1" applyBorder="1" applyAlignment="1" applyProtection="1">
      <alignment horizontal="center" vertical="center"/>
      <protection hidden="1"/>
    </xf>
    <xf numFmtId="40" fontId="7" fillId="0" borderId="8" xfId="2" applyNumberFormat="1" applyFont="1" applyFill="1" applyBorder="1" applyAlignment="1" applyProtection="1">
      <alignment horizontal="center" vertical="center"/>
      <protection locked="0" hidden="1"/>
    </xf>
    <xf numFmtId="40" fontId="7" fillId="0" borderId="0" xfId="2" applyNumberFormat="1" applyFont="1" applyFill="1" applyBorder="1" applyAlignment="1" applyProtection="1">
      <alignment horizontal="center" vertical="center"/>
      <protection locked="0" hidden="1"/>
    </xf>
    <xf numFmtId="40" fontId="7" fillId="0" borderId="11" xfId="2" applyNumberFormat="1" applyFont="1" applyFill="1" applyBorder="1" applyAlignment="1" applyProtection="1">
      <alignment horizontal="center" vertical="center"/>
      <protection locked="0" hidden="1"/>
    </xf>
    <xf numFmtId="40" fontId="7" fillId="0" borderId="10" xfId="2" applyNumberFormat="1" applyFont="1" applyFill="1" applyBorder="1" applyAlignment="1" applyProtection="1">
      <alignment horizontal="center" vertical="center"/>
      <protection locked="0" hidden="1"/>
    </xf>
    <xf numFmtId="0" fontId="7" fillId="2" borderId="0" xfId="0" applyFont="1" applyFill="1" applyAlignment="1" applyProtection="1">
      <alignment horizontal="center" vertical="center" wrapText="1"/>
      <protection hidden="1"/>
    </xf>
    <xf numFmtId="176" fontId="7" fillId="3" borderId="1"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hidden="1"/>
    </xf>
    <xf numFmtId="176" fontId="7" fillId="3" borderId="1" xfId="0" applyNumberFormat="1" applyFont="1" applyFill="1" applyBorder="1" applyAlignment="1" applyProtection="1">
      <alignment horizontal="center" vertical="center" shrinkToFit="1"/>
      <protection hidden="1"/>
    </xf>
    <xf numFmtId="0" fontId="13" fillId="2" borderId="1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7" fillId="0" borderId="11"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wrapText="1"/>
      <protection hidden="1"/>
    </xf>
    <xf numFmtId="0" fontId="13" fillId="2" borderId="4" xfId="0" applyFont="1" applyFill="1" applyBorder="1" applyAlignment="1" applyProtection="1">
      <alignment horizontal="center" vertical="center" wrapText="1"/>
      <protection hidden="1"/>
    </xf>
    <xf numFmtId="0" fontId="13" fillId="2" borderId="5" xfId="0" applyFont="1" applyFill="1" applyBorder="1" applyAlignment="1" applyProtection="1">
      <alignment horizontal="center" vertical="center" wrapText="1"/>
      <protection hidden="1"/>
    </xf>
    <xf numFmtId="0" fontId="13" fillId="2" borderId="8"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protection hidden="1"/>
    </xf>
    <xf numFmtId="0" fontId="7" fillId="2" borderId="13"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xf numFmtId="0" fontId="12" fillId="2" borderId="5" xfId="0" applyFont="1" applyFill="1" applyBorder="1" applyAlignment="1" applyProtection="1">
      <alignment horizontal="center" vertical="center" wrapText="1"/>
      <protection hidden="1"/>
    </xf>
    <xf numFmtId="0" fontId="13" fillId="2" borderId="0" xfId="0" applyFont="1" applyFill="1" applyAlignment="1" applyProtection="1">
      <alignment horizontal="center" vertical="center" wrapText="1"/>
      <protection hidden="1"/>
    </xf>
    <xf numFmtId="40" fontId="7" fillId="0" borderId="11" xfId="0" applyNumberFormat="1" applyFont="1" applyFill="1" applyBorder="1" applyAlignment="1" applyProtection="1">
      <alignment horizontal="center" vertical="center"/>
      <protection locked="0" hidden="1"/>
    </xf>
    <xf numFmtId="40" fontId="7" fillId="0" borderId="10" xfId="0" applyNumberFormat="1" applyFont="1" applyFill="1" applyBorder="1" applyAlignment="1" applyProtection="1">
      <alignment horizontal="center" vertical="center"/>
      <protection locked="0" hidden="1"/>
    </xf>
    <xf numFmtId="38" fontId="7" fillId="3" borderId="12" xfId="2" applyFont="1" applyFill="1" applyBorder="1" applyAlignment="1" applyProtection="1">
      <alignment horizontal="center" vertical="center"/>
      <protection locked="0" hidden="1"/>
    </xf>
    <xf numFmtId="38" fontId="7" fillId="3" borderId="4" xfId="2" applyFont="1" applyFill="1" applyBorder="1" applyAlignment="1" applyProtection="1">
      <alignment horizontal="center" vertical="center"/>
      <protection locked="0" hidden="1"/>
    </xf>
    <xf numFmtId="40" fontId="7" fillId="0" borderId="8" xfId="0" applyNumberFormat="1" applyFont="1" applyFill="1" applyBorder="1" applyAlignment="1" applyProtection="1">
      <alignment horizontal="center" vertical="center"/>
      <protection locked="0" hidden="1"/>
    </xf>
    <xf numFmtId="40" fontId="7" fillId="0" borderId="0" xfId="0" applyNumberFormat="1" applyFont="1" applyFill="1" applyBorder="1" applyAlignment="1" applyProtection="1">
      <alignment horizontal="center" vertical="center"/>
      <protection locked="0" hidden="1"/>
    </xf>
    <xf numFmtId="0" fontId="7" fillId="2" borderId="0"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protection locked="0" hidden="1"/>
    </xf>
    <xf numFmtId="0" fontId="7" fillId="3" borderId="4" xfId="0" applyFont="1" applyFill="1" applyBorder="1" applyAlignment="1" applyProtection="1">
      <alignment horizontal="center" vertical="center"/>
      <protection locked="0" hidden="1"/>
    </xf>
    <xf numFmtId="0" fontId="7" fillId="3" borderId="5" xfId="0" applyFont="1" applyFill="1" applyBorder="1" applyAlignment="1" applyProtection="1">
      <alignment horizontal="center" vertical="center"/>
      <protection locked="0" hidden="1"/>
    </xf>
    <xf numFmtId="0" fontId="7" fillId="0"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38" fontId="7" fillId="3" borderId="5" xfId="2" applyFont="1" applyFill="1" applyBorder="1" applyAlignment="1" applyProtection="1">
      <alignment horizontal="center" vertical="center"/>
      <protection locked="0" hidden="1"/>
    </xf>
    <xf numFmtId="0" fontId="13" fillId="2" borderId="1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176" fontId="7" fillId="3" borderId="12" xfId="0" applyNumberFormat="1" applyFont="1" applyFill="1" applyBorder="1" applyAlignment="1">
      <alignment horizontal="center" vertical="center" wrapText="1"/>
    </xf>
    <xf numFmtId="176" fontId="7" fillId="3" borderId="4" xfId="0" applyNumberFormat="1" applyFont="1" applyFill="1" applyBorder="1" applyAlignment="1">
      <alignment horizontal="center" vertical="center" wrapText="1"/>
    </xf>
    <xf numFmtId="176" fontId="7" fillId="3" borderId="5" xfId="0" applyNumberFormat="1" applyFont="1" applyFill="1" applyBorder="1" applyAlignment="1">
      <alignment horizontal="center" vertical="center" wrapText="1"/>
    </xf>
    <xf numFmtId="177" fontId="7" fillId="0" borderId="4" xfId="1" applyNumberFormat="1"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7" fillId="3" borderId="11"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2" xfId="0" applyFont="1" applyFill="1" applyBorder="1" applyAlignment="1">
      <alignment horizontal="left" vertical="center" wrapText="1"/>
    </xf>
    <xf numFmtId="9" fontId="7" fillId="0" borderId="0" xfId="1" applyFont="1" applyFill="1" applyBorder="1" applyAlignment="1" applyProtection="1">
      <alignment horizontal="center" vertical="center"/>
      <protection hidden="1"/>
    </xf>
    <xf numFmtId="9" fontId="7" fillId="0" borderId="7" xfId="1" applyFont="1" applyFill="1" applyBorder="1" applyAlignment="1" applyProtection="1">
      <alignment horizontal="center" vertical="center"/>
      <protection hidden="1"/>
    </xf>
    <xf numFmtId="0" fontId="7" fillId="3" borderId="13" xfId="0" applyFont="1" applyFill="1" applyBorder="1" applyAlignment="1" applyProtection="1">
      <alignment horizontal="center" vertical="center"/>
      <protection hidden="1"/>
    </xf>
    <xf numFmtId="0" fontId="7" fillId="3" borderId="1" xfId="0" applyFont="1" applyFill="1" applyBorder="1" applyAlignment="1" applyProtection="1">
      <alignment horizontal="left" vertical="center" wrapText="1"/>
      <protection locked="0" hidden="1"/>
    </xf>
    <xf numFmtId="0" fontId="7"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3" borderId="1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1" xfId="0" applyFont="1" applyFill="1" applyBorder="1" applyAlignment="1">
      <alignment horizontal="left" vertical="top" wrapText="1"/>
    </xf>
    <xf numFmtId="0" fontId="7" fillId="3"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center" vertical="center" wrapText="1"/>
    </xf>
    <xf numFmtId="9" fontId="3" fillId="0" borderId="1"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7" xfId="0" applyFont="1" applyFill="1" applyBorder="1" applyAlignment="1">
      <alignment horizontal="center" vertical="center" wrapText="1"/>
    </xf>
    <xf numFmtId="0" fontId="7" fillId="3" borderId="12" xfId="0" applyFont="1" applyFill="1" applyBorder="1" applyAlignment="1">
      <alignment horizontal="center" wrapText="1"/>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7" fillId="3" borderId="8" xfId="0" applyFont="1" applyFill="1" applyBorder="1" applyAlignment="1">
      <alignment horizontal="center" wrapText="1"/>
    </xf>
    <xf numFmtId="0" fontId="7" fillId="3" borderId="0" xfId="0" applyFont="1" applyFill="1" applyBorder="1" applyAlignment="1">
      <alignment horizontal="center" wrapText="1"/>
    </xf>
    <xf numFmtId="0" fontId="7" fillId="3" borderId="7" xfId="0" applyFont="1" applyFill="1" applyBorder="1" applyAlignment="1">
      <alignment horizontal="center" wrapText="1"/>
    </xf>
    <xf numFmtId="0" fontId="7" fillId="3" borderId="8"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7"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13"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1" xfId="0" applyFont="1" applyFill="1" applyBorder="1" applyAlignment="1">
      <alignment horizontal="left" vertical="center" wrapText="1"/>
    </xf>
    <xf numFmtId="0" fontId="12" fillId="3" borderId="11"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2" xfId="0" applyFont="1" applyFill="1" applyBorder="1" applyAlignment="1">
      <alignment horizontal="left" vertical="top" wrapText="1"/>
    </xf>
    <xf numFmtId="0" fontId="7" fillId="3" borderId="1" xfId="0" applyFont="1" applyFill="1" applyBorder="1" applyAlignment="1">
      <alignment horizontal="left" vertical="top" wrapText="1"/>
    </xf>
    <xf numFmtId="0" fontId="23" fillId="0" borderId="13"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13" fillId="2" borderId="9"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8" xfId="0" applyFont="1" applyFill="1" applyBorder="1" applyAlignment="1">
      <alignment horizontal="center" vertical="center" textRotation="255" shrinkToFit="1"/>
    </xf>
    <xf numFmtId="0" fontId="13" fillId="2" borderId="14" xfId="0" applyFont="1" applyFill="1" applyBorder="1" applyAlignment="1">
      <alignment horizontal="center" vertical="center" textRotation="255" shrinkToFit="1"/>
    </xf>
    <xf numFmtId="0" fontId="13" fillId="2" borderId="3" xfId="0" applyFont="1" applyFill="1" applyBorder="1" applyAlignment="1">
      <alignment horizontal="center" vertical="center" textRotation="255" shrinkToFit="1"/>
    </xf>
    <xf numFmtId="0" fontId="13" fillId="2" borderId="11" xfId="0" applyFont="1" applyFill="1" applyBorder="1" applyAlignment="1">
      <alignment vertical="center" shrinkToFit="1"/>
    </xf>
    <xf numFmtId="0" fontId="13" fillId="2" borderId="10" xfId="0" applyFont="1" applyFill="1" applyBorder="1" applyAlignment="1">
      <alignment vertical="center" shrinkToFit="1"/>
    </xf>
    <xf numFmtId="0" fontId="13" fillId="2" borderId="11" xfId="0" applyFont="1" applyFill="1" applyBorder="1">
      <alignment vertical="center"/>
    </xf>
    <xf numFmtId="0" fontId="13" fillId="2" borderId="10" xfId="0" applyFont="1" applyFill="1" applyBorder="1">
      <alignment vertical="center"/>
    </xf>
    <xf numFmtId="0" fontId="13" fillId="2" borderId="18" xfId="0" applyFont="1" applyFill="1" applyBorder="1" applyAlignment="1">
      <alignment vertical="center" shrinkToFit="1"/>
    </xf>
    <xf numFmtId="0" fontId="13" fillId="2" borderId="3" xfId="0" applyFont="1" applyFill="1" applyBorder="1" applyAlignment="1">
      <alignment vertical="center" shrinkToFit="1"/>
    </xf>
    <xf numFmtId="0" fontId="13" fillId="2" borderId="18" xfId="0" applyFont="1" applyFill="1" applyBorder="1">
      <alignment vertical="center"/>
    </xf>
    <xf numFmtId="0" fontId="13" fillId="2" borderId="14" xfId="0" applyFont="1" applyFill="1" applyBorder="1">
      <alignment vertical="center"/>
    </xf>
    <xf numFmtId="0" fontId="13" fillId="2" borderId="3" xfId="0" applyFont="1" applyFill="1" applyBorder="1">
      <alignment vertical="center"/>
    </xf>
    <xf numFmtId="0" fontId="13" fillId="2" borderId="0" xfId="0" applyFont="1" applyFill="1" applyAlignment="1">
      <alignment horizontal="center" vertical="center"/>
    </xf>
    <xf numFmtId="0" fontId="12" fillId="2" borderId="14" xfId="0" applyFont="1" applyFill="1" applyBorder="1" applyAlignment="1">
      <alignment vertical="center" wrapText="1" shrinkToFit="1"/>
    </xf>
    <xf numFmtId="0" fontId="12" fillId="2" borderId="3" xfId="0" applyFont="1" applyFill="1" applyBorder="1" applyAlignment="1">
      <alignment vertical="center" wrapText="1" shrinkToFit="1"/>
    </xf>
    <xf numFmtId="0" fontId="13" fillId="2" borderId="18" xfId="0" applyFont="1" applyFill="1" applyBorder="1" applyAlignment="1">
      <alignment vertical="center" wrapText="1"/>
    </xf>
    <xf numFmtId="0" fontId="13" fillId="2" borderId="3" xfId="0" applyFont="1" applyFill="1" applyBorder="1" applyAlignment="1">
      <alignment vertical="center" wrapText="1"/>
    </xf>
    <xf numFmtId="0" fontId="13" fillId="2" borderId="9" xfId="0" applyFont="1" applyFill="1" applyBorder="1">
      <alignment vertical="center"/>
    </xf>
    <xf numFmtId="0" fontId="13" fillId="2" borderId="13" xfId="0" applyFont="1" applyFill="1" applyBorder="1">
      <alignment vertical="center"/>
    </xf>
    <xf numFmtId="185" fontId="13" fillId="0" borderId="11" xfId="2" applyNumberFormat="1" applyFont="1" applyFill="1" applyBorder="1" applyAlignment="1">
      <alignment horizontal="center" vertical="center"/>
    </xf>
    <xf numFmtId="185" fontId="13" fillId="0" borderId="2" xfId="2" applyNumberFormat="1" applyFont="1" applyFill="1" applyBorder="1" applyAlignment="1">
      <alignment horizontal="center" vertical="center"/>
    </xf>
    <xf numFmtId="0" fontId="12" fillId="2" borderId="18" xfId="0" applyFont="1" applyFill="1" applyBorder="1" applyAlignment="1">
      <alignment vertical="center" wrapText="1" shrinkToFit="1"/>
    </xf>
    <xf numFmtId="180" fontId="13" fillId="0" borderId="22" xfId="2" applyNumberFormat="1" applyFont="1" applyFill="1" applyBorder="1" applyAlignment="1">
      <alignment horizontal="center" vertical="center"/>
    </xf>
    <xf numFmtId="180" fontId="13" fillId="0" borderId="23" xfId="2" applyNumberFormat="1"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0" xfId="0" applyFont="1" applyBorder="1" applyAlignment="1">
      <alignment vertical="center" wrapText="1" shrinkToFit="1"/>
    </xf>
    <xf numFmtId="186" fontId="13" fillId="0" borderId="11" xfId="2" applyNumberFormat="1" applyFont="1" applyFill="1" applyBorder="1" applyAlignment="1">
      <alignment horizontal="center" vertical="center"/>
    </xf>
    <xf numFmtId="186" fontId="13" fillId="0" borderId="2" xfId="2" applyNumberFormat="1" applyFont="1" applyFill="1" applyBorder="1" applyAlignment="1">
      <alignment horizontal="center" vertical="center"/>
    </xf>
    <xf numFmtId="187" fontId="13" fillId="0" borderId="11" xfId="2" applyNumberFormat="1" applyFont="1" applyFill="1" applyBorder="1" applyAlignment="1">
      <alignment horizontal="center" vertical="center"/>
    </xf>
    <xf numFmtId="187" fontId="13" fillId="0" borderId="2" xfId="2" applyNumberFormat="1" applyFont="1" applyFill="1" applyBorder="1" applyAlignment="1">
      <alignment horizontal="center" vertical="center"/>
    </xf>
    <xf numFmtId="0" fontId="19" fillId="0" borderId="18"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18"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18" xfId="0" applyFont="1" applyFill="1" applyBorder="1" applyAlignment="1">
      <alignment horizontal="center" vertical="top"/>
    </xf>
    <xf numFmtId="0" fontId="19" fillId="0" borderId="14" xfId="0" applyFont="1" applyFill="1" applyBorder="1" applyAlignment="1">
      <alignment horizontal="center" vertical="top"/>
    </xf>
    <xf numFmtId="0" fontId="19" fillId="0" borderId="3" xfId="0" applyFont="1" applyFill="1" applyBorder="1" applyAlignment="1">
      <alignment horizontal="center" vertical="top"/>
    </xf>
    <xf numFmtId="0" fontId="19" fillId="0" borderId="18" xfId="0" applyFont="1" applyFill="1" applyBorder="1" applyAlignment="1">
      <alignment horizontal="left" vertical="top"/>
    </xf>
    <xf numFmtId="0" fontId="19" fillId="0" borderId="14" xfId="0" applyFont="1" applyFill="1" applyBorder="1" applyAlignment="1">
      <alignment horizontal="left" vertical="top"/>
    </xf>
    <xf numFmtId="0" fontId="19" fillId="0" borderId="3" xfId="0" applyFont="1" applyFill="1" applyBorder="1" applyAlignment="1">
      <alignment horizontal="left" vertical="top"/>
    </xf>
    <xf numFmtId="11" fontId="19" fillId="0" borderId="18" xfId="0" applyNumberFormat="1" applyFont="1" applyFill="1" applyBorder="1" applyAlignment="1">
      <alignment horizontal="left" vertical="top" wrapText="1"/>
    </xf>
    <xf numFmtId="11" fontId="19" fillId="0" borderId="14" xfId="0" applyNumberFormat="1" applyFont="1" applyFill="1" applyBorder="1" applyAlignment="1">
      <alignment horizontal="left" vertical="top" wrapText="1"/>
    </xf>
    <xf numFmtId="11" fontId="19" fillId="0" borderId="3" xfId="0" applyNumberFormat="1" applyFont="1" applyFill="1" applyBorder="1" applyAlignment="1">
      <alignment horizontal="left" vertical="top" wrapText="1"/>
    </xf>
    <xf numFmtId="0" fontId="8" fillId="0" borderId="0" xfId="3" applyFill="1" applyAlignment="1">
      <alignment vertical="center" wrapText="1"/>
    </xf>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78440</xdr:colOff>
      <xdr:row>34</xdr:row>
      <xdr:rowOff>49682</xdr:rowOff>
    </xdr:from>
    <xdr:to>
      <xdr:col>30</xdr:col>
      <xdr:colOff>78440</xdr:colOff>
      <xdr:row>37</xdr:row>
      <xdr:rowOff>3176</xdr:rowOff>
    </xdr:to>
    <xdr:sp macro="" textlink="">
      <xdr:nvSpPr>
        <xdr:cNvPr id="3" name="テキスト ボックス 2">
          <a:extLst>
            <a:ext uri="{FF2B5EF4-FFF2-40B4-BE49-F238E27FC236}">
              <a16:creationId xmlns:a16="http://schemas.microsoft.com/office/drawing/2014/main" id="{BC1D6DD0-F761-E614-F223-277A64CB5D32}"/>
            </a:ext>
          </a:extLst>
        </xdr:cNvPr>
        <xdr:cNvSpPr txBox="1"/>
      </xdr:nvSpPr>
      <xdr:spPr>
        <a:xfrm>
          <a:off x="280146" y="8330829"/>
          <a:ext cx="5715000" cy="435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１の「主たる事業の分類」欄には、行っている事業について、日本標準産業分類に規定する大分類及び中分類</a:t>
          </a:r>
        </a:p>
        <a:p>
          <a:r>
            <a:rPr kumimoji="1" lang="ja-JP" altLang="en-US" sz="900"/>
            <a:t>　から、該当する分類の名称及び番号を記入すること。</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92075</xdr:colOff>
      <xdr:row>15</xdr:row>
      <xdr:rowOff>157041</xdr:rowOff>
    </xdr:from>
    <xdr:to>
      <xdr:col>30</xdr:col>
      <xdr:colOff>98425</xdr:colOff>
      <xdr:row>41</xdr:row>
      <xdr:rowOff>158722</xdr:rowOff>
    </xdr:to>
    <xdr:sp macro="" textlink="">
      <xdr:nvSpPr>
        <xdr:cNvPr id="2" name="テキスト ボックス 1">
          <a:extLst>
            <a:ext uri="{FF2B5EF4-FFF2-40B4-BE49-F238E27FC236}">
              <a16:creationId xmlns:a16="http://schemas.microsoft.com/office/drawing/2014/main" id="{F3C69675-0C8C-4CC0-AEC5-4C87C02EBBCE}"/>
            </a:ext>
          </a:extLst>
        </xdr:cNvPr>
        <xdr:cNvSpPr txBox="1"/>
      </xdr:nvSpPr>
      <xdr:spPr>
        <a:xfrm>
          <a:off x="92075" y="3791195"/>
          <a:ext cx="5721350" cy="4383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１の「その他の地球温暖化対策による温室効果ガスの排出の抑制等のための措置」欄の「事業活動に伴う</a:t>
          </a:r>
        </a:p>
        <a:p>
          <a:r>
            <a:rPr kumimoji="1" lang="ja-JP" altLang="en-US" sz="900"/>
            <a:t>　　　温室効果ガスの排出の量から減じて報告することができる量Ｃ」欄には、該当する措置により事業活動に伴</a:t>
          </a:r>
        </a:p>
        <a:p>
          <a:r>
            <a:rPr kumimoji="1" lang="ja-JP" altLang="en-US" sz="900"/>
            <a:t>　　　う温室効果ガスの排出の量から減じて報告することができる量を記入し、当該措置の内容を証する書類を添</a:t>
          </a:r>
        </a:p>
        <a:p>
          <a:r>
            <a:rPr kumimoji="1" lang="ja-JP" altLang="en-US" sz="900"/>
            <a:t>　　　付すること。</a:t>
          </a:r>
        </a:p>
        <a:p>
          <a:r>
            <a:rPr kumimoji="1" lang="ja-JP" altLang="en-US" sz="900">
              <a:solidFill>
                <a:schemeClr val="bg1"/>
              </a:solidFill>
            </a:rPr>
            <a:t>注</a:t>
          </a:r>
          <a:r>
            <a:rPr kumimoji="1" lang="ja-JP" altLang="en-US" sz="900"/>
            <a:t>　２　１の「摘要」欄には、温室効果ガスの排出の量について、実施年度の数値が基準年度の数値よりも増加し</a:t>
          </a:r>
        </a:p>
        <a:p>
          <a:r>
            <a:rPr kumimoji="1" lang="ja-JP" altLang="en-US" sz="900"/>
            <a:t>　　　た場合又は削減目標を達成することができなかった場合に、その理由を記入すること。</a:t>
          </a:r>
        </a:p>
        <a:p>
          <a:r>
            <a:rPr kumimoji="1" lang="ja-JP" altLang="en-US" sz="900">
              <a:solidFill>
                <a:schemeClr val="bg1"/>
              </a:solidFill>
            </a:rPr>
            <a:t>注</a:t>
          </a:r>
          <a:r>
            <a:rPr kumimoji="1" lang="ja-JP" altLang="en-US" sz="900"/>
            <a:t>　３　１の「特記事項」欄には、２に記入したもののほかに、地球温暖化の防止のために取り組んだこと等を記</a:t>
          </a:r>
        </a:p>
        <a:p>
          <a:r>
            <a:rPr kumimoji="1" lang="ja-JP" altLang="en-US" sz="900"/>
            <a:t>　　　入すること。</a:t>
          </a:r>
        </a:p>
        <a:p>
          <a:r>
            <a:rPr kumimoji="1" lang="ja-JP" altLang="en-US" sz="900">
              <a:solidFill>
                <a:schemeClr val="bg1"/>
              </a:solidFill>
            </a:rPr>
            <a:t>注　</a:t>
          </a:r>
          <a:r>
            <a:rPr kumimoji="1" lang="ja-JP" altLang="en-US" sz="900"/>
            <a:t>４　２の「具体的に実施した内容」欄は、温室効果ガス排出抑制計画書（当該温室効果ガス排出抑制計画書を</a:t>
          </a:r>
        </a:p>
        <a:p>
          <a:r>
            <a:rPr kumimoji="1" lang="ja-JP" altLang="en-US" sz="900"/>
            <a:t>　　　変更した場合にあっては、変更後の温室効果ガス排出抑制計画書）の別紙１の３に記入した内容と同様の内</a:t>
          </a:r>
        </a:p>
        <a:p>
          <a:r>
            <a:rPr kumimoji="1" lang="ja-JP" altLang="en-US" sz="900"/>
            <a:t>　　　容を実施した場合においては、記入を省略することができる。</a:t>
          </a:r>
        </a:p>
        <a:p>
          <a:r>
            <a:rPr kumimoji="1" lang="ja-JP" altLang="en-US" sz="900">
              <a:solidFill>
                <a:schemeClr val="bg1"/>
              </a:solidFill>
            </a:rPr>
            <a:t>注　</a:t>
          </a:r>
          <a:r>
            <a:rPr kumimoji="1" lang="ja-JP" altLang="en-US" sz="900"/>
            <a:t>５　６の「取組年度」欄には、すでに取り組んでいる内容がある場合には取組を開始した年度を、報告年度に</a:t>
          </a:r>
        </a:p>
        <a:p>
          <a:r>
            <a:rPr kumimoji="1" lang="ja-JP" altLang="en-US" sz="900"/>
            <a:t>　　　取組を開始した内容がある場合には当該年度を記入すること。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216834</xdr:colOff>
      <xdr:row>25</xdr:row>
      <xdr:rowOff>11765</xdr:rowOff>
    </xdr:from>
    <xdr:to>
      <xdr:col>2</xdr:col>
      <xdr:colOff>3414059</xdr:colOff>
      <xdr:row>27</xdr:row>
      <xdr:rowOff>153707</xdr:rowOff>
    </xdr:to>
    <xdr:sp macro="" textlink="">
      <xdr:nvSpPr>
        <xdr:cNvPr id="2" name="テキスト ボックス 1">
          <a:extLst>
            <a:ext uri="{FF2B5EF4-FFF2-40B4-BE49-F238E27FC236}">
              <a16:creationId xmlns:a16="http://schemas.microsoft.com/office/drawing/2014/main" id="{8B660062-B342-443C-841B-5EAF84816324}"/>
            </a:ext>
          </a:extLst>
        </xdr:cNvPr>
        <xdr:cNvSpPr txBox="1"/>
      </xdr:nvSpPr>
      <xdr:spPr>
        <a:xfrm>
          <a:off x="216834" y="6231030"/>
          <a:ext cx="5729754" cy="657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記入欄が不足する場合は、適宜欄を追加すること。</a:t>
          </a:r>
        </a:p>
        <a:p>
          <a:r>
            <a:rPr kumimoji="1" lang="ja-JP" altLang="en-US" sz="900"/>
            <a:t>　　 ２　事業所の名称及び所在地が掲載されたパンフレット等の資料をもって、本紙に代えることができる。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19879</xdr:colOff>
      <xdr:row>28</xdr:row>
      <xdr:rowOff>6626</xdr:rowOff>
    </xdr:from>
    <xdr:to>
      <xdr:col>2</xdr:col>
      <xdr:colOff>397565</xdr:colOff>
      <xdr:row>29</xdr:row>
      <xdr:rowOff>33131</xdr:rowOff>
    </xdr:to>
    <xdr:sp macro="" textlink="">
      <xdr:nvSpPr>
        <xdr:cNvPr id="2" name="Rectangle 1">
          <a:extLst>
            <a:ext uri="{FF2B5EF4-FFF2-40B4-BE49-F238E27FC236}">
              <a16:creationId xmlns:a16="http://schemas.microsoft.com/office/drawing/2014/main" id="{1EAB7CC0-3772-40AA-AAA8-8DEC79A93EA7}"/>
            </a:ext>
          </a:extLst>
        </xdr:cNvPr>
        <xdr:cNvSpPr>
          <a:spLocks noChangeArrowheads="1"/>
        </xdr:cNvSpPr>
      </xdr:nvSpPr>
      <xdr:spPr bwMode="auto">
        <a:xfrm>
          <a:off x="1296229" y="7315476"/>
          <a:ext cx="377686" cy="21700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320439\Downloads\1_&#25490;&#20986;&#25233;&#21046;&#35336;&#30011;&#26360;_&#31532;1&#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計画書鑑"/>
      <sheetName val="計画書別紙1"/>
      <sheetName val="計画書別紙2(事業所一覧)"/>
      <sheetName val="計画書別表2(基準年排出量)"/>
    </sheetNames>
    <sheetDataSet>
      <sheetData sheetId="0" refreshError="1"/>
      <sheetData sheetId="1" refreshError="1"/>
      <sheetData sheetId="2" refreshError="1">
        <row r="27">
          <cell r="X27" t="str">
            <v/>
          </cell>
        </row>
        <row r="45">
          <cell r="M45" t="str">
            <v>例：東京電力エナジーパートナー(株)</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39"/>
  <sheetViews>
    <sheetView showGridLines="0" tabSelected="1" view="pageBreakPreview" topLeftCell="A19" zoomScaleNormal="100" zoomScaleSheetLayoutView="100" workbookViewId="0">
      <selection activeCell="AQ26" sqref="AQ26"/>
    </sheetView>
  </sheetViews>
  <sheetFormatPr defaultColWidth="2.875" defaultRowHeight="13.5"/>
  <cols>
    <col min="1" max="31" width="2.75" style="1" customWidth="1"/>
    <col min="32" max="32" width="2.875" style="15"/>
    <col min="33" max="16384" width="2.875" style="1"/>
  </cols>
  <sheetData>
    <row r="1" spans="1:31">
      <c r="A1" s="20" t="s">
        <v>176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31">
      <c r="A2" s="15"/>
      <c r="B2" s="15"/>
      <c r="C2" s="15"/>
      <c r="D2" s="15"/>
      <c r="E2" s="15"/>
      <c r="F2" s="15"/>
      <c r="G2" s="15"/>
      <c r="H2" s="15"/>
      <c r="I2" s="15"/>
      <c r="J2" s="15"/>
      <c r="K2" s="15"/>
      <c r="L2" s="15"/>
      <c r="M2" s="15"/>
      <c r="N2" s="15"/>
      <c r="O2" s="15"/>
      <c r="P2" s="15"/>
      <c r="Q2" s="15"/>
      <c r="R2" s="15"/>
      <c r="S2" s="15"/>
      <c r="T2" s="15"/>
      <c r="U2" s="15"/>
      <c r="V2" s="15"/>
      <c r="W2" s="15"/>
      <c r="X2" s="159" t="s">
        <v>74</v>
      </c>
      <c r="Y2" s="159"/>
      <c r="Z2" s="159"/>
      <c r="AA2" s="159"/>
      <c r="AB2" s="159"/>
      <c r="AC2" s="159"/>
      <c r="AD2" s="159"/>
      <c r="AE2" s="159"/>
    </row>
    <row r="3" spans="1:31">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c r="A4" s="15"/>
      <c r="B4" s="15" t="s">
        <v>42</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ht="26.1" customHeight="1">
      <c r="A6" s="15"/>
      <c r="B6" s="15"/>
      <c r="C6" s="15"/>
      <c r="D6" s="15"/>
      <c r="E6" s="15"/>
      <c r="F6" s="15"/>
      <c r="G6" s="15"/>
      <c r="H6" s="15"/>
      <c r="I6" s="15"/>
      <c r="J6" s="15"/>
      <c r="K6" s="15"/>
      <c r="L6" s="160" t="s">
        <v>43</v>
      </c>
      <c r="M6" s="160"/>
      <c r="N6" s="160"/>
      <c r="O6" s="160"/>
      <c r="P6" s="161"/>
      <c r="Q6" s="145"/>
      <c r="R6" s="145"/>
      <c r="S6" s="145"/>
      <c r="T6" s="145"/>
      <c r="U6" s="145"/>
      <c r="V6" s="145"/>
      <c r="W6" s="145"/>
      <c r="X6" s="145"/>
      <c r="Y6" s="145"/>
      <c r="Z6" s="145"/>
      <c r="AA6" s="145"/>
      <c r="AB6" s="145"/>
      <c r="AC6" s="145"/>
      <c r="AD6" s="145"/>
      <c r="AE6" s="145"/>
    </row>
    <row r="7" spans="1:31" ht="26.1" customHeight="1">
      <c r="A7" s="15"/>
      <c r="B7" s="15"/>
      <c r="C7" s="15"/>
      <c r="D7" s="15"/>
      <c r="E7" s="15"/>
      <c r="F7" s="15"/>
      <c r="G7" s="15"/>
      <c r="H7" s="15"/>
      <c r="I7" s="15"/>
      <c r="J7" s="15"/>
      <c r="K7" s="15"/>
      <c r="L7" s="126" t="s">
        <v>15</v>
      </c>
      <c r="M7" s="127"/>
      <c r="N7" s="127"/>
      <c r="O7" s="127"/>
      <c r="P7" s="128"/>
      <c r="Q7" s="162"/>
      <c r="R7" s="163"/>
      <c r="S7" s="163"/>
      <c r="T7" s="163"/>
      <c r="U7" s="163"/>
      <c r="V7" s="163"/>
      <c r="W7" s="163"/>
      <c r="X7" s="163"/>
      <c r="Y7" s="163"/>
      <c r="Z7" s="163"/>
      <c r="AA7" s="163"/>
      <c r="AB7" s="163"/>
      <c r="AC7" s="163"/>
      <c r="AD7" s="163"/>
      <c r="AE7" s="164"/>
    </row>
    <row r="8" spans="1:31" ht="26.1" customHeight="1">
      <c r="A8" s="15"/>
      <c r="B8" s="15"/>
      <c r="C8" s="15"/>
      <c r="D8" s="15"/>
      <c r="E8" s="15"/>
      <c r="F8" s="15"/>
      <c r="G8" s="15"/>
      <c r="H8" s="15"/>
      <c r="I8" s="15"/>
      <c r="J8" s="15"/>
      <c r="K8" s="15"/>
      <c r="L8" s="129"/>
      <c r="M8" s="130"/>
      <c r="N8" s="130"/>
      <c r="O8" s="130"/>
      <c r="P8" s="131"/>
      <c r="Q8" s="156"/>
      <c r="R8" s="157"/>
      <c r="S8" s="157"/>
      <c r="T8" s="157"/>
      <c r="U8" s="157"/>
      <c r="V8" s="157"/>
      <c r="W8" s="157"/>
      <c r="X8" s="157"/>
      <c r="Y8" s="157"/>
      <c r="Z8" s="157"/>
      <c r="AA8" s="157"/>
      <c r="AB8" s="157"/>
      <c r="AC8" s="157"/>
      <c r="AD8" s="157"/>
      <c r="AE8" s="158"/>
    </row>
    <row r="9" spans="1:31">
      <c r="A9" s="15"/>
      <c r="B9" s="15"/>
      <c r="C9" s="15"/>
      <c r="D9" s="15"/>
      <c r="E9" s="15"/>
      <c r="F9" s="15"/>
      <c r="G9" s="15"/>
      <c r="H9" s="15"/>
      <c r="I9" s="15"/>
      <c r="J9" s="15"/>
      <c r="K9" s="15"/>
      <c r="L9" s="15"/>
      <c r="M9" s="15"/>
      <c r="N9" s="15"/>
      <c r="O9" s="152" t="s">
        <v>44</v>
      </c>
      <c r="P9" s="152"/>
      <c r="Q9" s="152"/>
      <c r="R9" s="152"/>
      <c r="S9" s="152"/>
      <c r="T9" s="152"/>
      <c r="U9" s="152"/>
      <c r="V9" s="152"/>
      <c r="W9" s="152"/>
      <c r="X9" s="152"/>
      <c r="Y9" s="152"/>
      <c r="Z9" s="152"/>
      <c r="AA9" s="152"/>
      <c r="AB9" s="152"/>
      <c r="AC9" s="152"/>
      <c r="AD9" s="152"/>
      <c r="AE9" s="152"/>
    </row>
    <row r="10" spans="1:3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row>
    <row r="11" spans="1:3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row>
    <row r="12" spans="1:31">
      <c r="A12" s="153" t="s">
        <v>177</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row>
    <row r="13" spans="1:3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row>
    <row r="14" spans="1:31" ht="13.5" customHeight="1">
      <c r="A14" s="154" t="s">
        <v>178</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row>
    <row r="15" spans="1:31">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row>
    <row r="16" spans="1:3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row>
    <row r="17" spans="1:37">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row>
    <row r="18" spans="1:37">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row>
    <row r="19" spans="1:37">
      <c r="A19" s="15" t="s">
        <v>75</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row>
    <row r="20" spans="1:37" ht="36" customHeight="1">
      <c r="A20" s="138" t="s">
        <v>48</v>
      </c>
      <c r="B20" s="138"/>
      <c r="C20" s="138"/>
      <c r="D20" s="138"/>
      <c r="E20" s="138" t="s">
        <v>85</v>
      </c>
      <c r="F20" s="138"/>
      <c r="G20" s="138"/>
      <c r="H20" s="138"/>
      <c r="I20" s="145"/>
      <c r="J20" s="145"/>
      <c r="K20" s="145"/>
      <c r="L20" s="145"/>
      <c r="M20" s="138" t="s">
        <v>16</v>
      </c>
      <c r="N20" s="138"/>
      <c r="O20" s="138"/>
      <c r="P20" s="155" t="str">
        <f>IF(Q6="","",Q6)</f>
        <v/>
      </c>
      <c r="Q20" s="155"/>
      <c r="R20" s="155"/>
      <c r="S20" s="155"/>
      <c r="T20" s="155"/>
      <c r="U20" s="155"/>
      <c r="V20" s="155"/>
      <c r="W20" s="155"/>
      <c r="X20" s="155"/>
      <c r="Y20" s="155"/>
      <c r="Z20" s="155"/>
      <c r="AA20" s="155"/>
      <c r="AB20" s="155"/>
      <c r="AC20" s="155"/>
      <c r="AD20" s="155"/>
      <c r="AE20" s="155"/>
    </row>
    <row r="21" spans="1:37" ht="27" customHeight="1">
      <c r="A21" s="126" t="s">
        <v>17</v>
      </c>
      <c r="B21" s="127"/>
      <c r="C21" s="127"/>
      <c r="D21" s="128"/>
      <c r="E21" s="138" t="s">
        <v>35</v>
      </c>
      <c r="F21" s="138"/>
      <c r="G21" s="138"/>
      <c r="H21" s="138"/>
      <c r="I21" s="147" t="str">
        <f>IFERROR(VLOOKUP(I23,AG41:AI139,3,FALSE),"")</f>
        <v/>
      </c>
      <c r="J21" s="147"/>
      <c r="K21" s="147"/>
      <c r="L21" s="147"/>
      <c r="M21" s="147"/>
      <c r="N21" s="147"/>
      <c r="O21" s="147"/>
      <c r="P21" s="147"/>
      <c r="Q21" s="147"/>
      <c r="R21" s="147"/>
      <c r="S21" s="147"/>
      <c r="T21" s="147"/>
      <c r="U21" s="147"/>
      <c r="V21" s="147"/>
      <c r="W21" s="147"/>
      <c r="X21" s="147"/>
      <c r="Y21" s="147"/>
      <c r="Z21" s="147"/>
      <c r="AA21" s="147"/>
      <c r="AB21" s="147"/>
      <c r="AC21" s="147"/>
      <c r="AD21" s="147"/>
      <c r="AE21" s="147"/>
    </row>
    <row r="22" spans="1:37" ht="27" customHeight="1">
      <c r="A22" s="142"/>
      <c r="B22" s="143"/>
      <c r="C22" s="143"/>
      <c r="D22" s="144"/>
      <c r="E22" s="138" t="s">
        <v>26</v>
      </c>
      <c r="F22" s="138"/>
      <c r="G22" s="138"/>
      <c r="H22" s="138"/>
      <c r="I22" s="147" t="str">
        <f>IFERROR(VLOOKUP(I23,AG41:AI139,2,FALSE),"")</f>
        <v/>
      </c>
      <c r="J22" s="147"/>
      <c r="K22" s="147"/>
      <c r="L22" s="147"/>
      <c r="M22" s="147"/>
      <c r="N22" s="147"/>
      <c r="O22" s="147"/>
      <c r="P22" s="147"/>
      <c r="Q22" s="147"/>
      <c r="R22" s="147"/>
      <c r="S22" s="147"/>
      <c r="T22" s="147"/>
      <c r="U22" s="147"/>
      <c r="V22" s="147"/>
      <c r="W22" s="147"/>
      <c r="X22" s="147"/>
      <c r="Y22" s="147"/>
      <c r="Z22" s="147"/>
      <c r="AA22" s="147"/>
      <c r="AB22" s="147"/>
      <c r="AC22" s="147"/>
      <c r="AD22" s="147"/>
      <c r="AE22" s="147"/>
    </row>
    <row r="23" spans="1:37" ht="27" customHeight="1">
      <c r="A23" s="129"/>
      <c r="B23" s="130"/>
      <c r="C23" s="130"/>
      <c r="D23" s="131"/>
      <c r="E23" s="138" t="s">
        <v>27</v>
      </c>
      <c r="F23" s="138"/>
      <c r="G23" s="138"/>
      <c r="H23" s="13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row>
    <row r="24" spans="1:37" ht="27" customHeight="1">
      <c r="A24" s="138" t="s">
        <v>31</v>
      </c>
      <c r="B24" s="138"/>
      <c r="C24" s="138"/>
      <c r="D24" s="138"/>
      <c r="E24" s="138" t="s">
        <v>28</v>
      </c>
      <c r="F24" s="138"/>
      <c r="G24" s="138"/>
      <c r="H24" s="138"/>
      <c r="I24" s="138"/>
      <c r="J24" s="138"/>
      <c r="K24" s="138"/>
      <c r="L24" s="138"/>
      <c r="M24" s="145"/>
      <c r="N24" s="145"/>
      <c r="O24" s="145"/>
      <c r="P24" s="145"/>
      <c r="Q24" s="145"/>
      <c r="R24" s="145"/>
      <c r="S24" s="145"/>
      <c r="T24" s="145"/>
      <c r="U24" s="145"/>
      <c r="V24" s="145"/>
      <c r="W24" s="145"/>
      <c r="X24" s="145"/>
      <c r="Y24" s="145"/>
      <c r="Z24" s="145"/>
      <c r="AA24" s="145"/>
      <c r="AB24" s="145"/>
      <c r="AC24" s="146"/>
      <c r="AD24" s="140" t="s">
        <v>18</v>
      </c>
      <c r="AE24" s="141"/>
    </row>
    <row r="25" spans="1:37" ht="27" customHeight="1">
      <c r="A25" s="138"/>
      <c r="B25" s="138"/>
      <c r="C25" s="138"/>
      <c r="D25" s="138"/>
      <c r="E25" s="138" t="s">
        <v>29</v>
      </c>
      <c r="F25" s="138"/>
      <c r="G25" s="138"/>
      <c r="H25" s="138"/>
      <c r="I25" s="138"/>
      <c r="J25" s="138"/>
      <c r="K25" s="138"/>
      <c r="L25" s="138"/>
      <c r="M25" s="145"/>
      <c r="N25" s="145"/>
      <c r="O25" s="145"/>
      <c r="P25" s="145"/>
      <c r="Q25" s="145"/>
      <c r="R25" s="145"/>
      <c r="S25" s="145"/>
      <c r="T25" s="145"/>
      <c r="U25" s="145"/>
      <c r="V25" s="145"/>
      <c r="W25" s="145"/>
      <c r="X25" s="145"/>
      <c r="Y25" s="145"/>
      <c r="Z25" s="145"/>
      <c r="AA25" s="145"/>
      <c r="AB25" s="145"/>
      <c r="AC25" s="146"/>
      <c r="AD25" s="140" t="s">
        <v>19</v>
      </c>
      <c r="AE25" s="141"/>
      <c r="AK25" s="8"/>
    </row>
    <row r="26" spans="1:37" ht="27" customHeight="1">
      <c r="A26" s="126" t="s">
        <v>24</v>
      </c>
      <c r="B26" s="127"/>
      <c r="C26" s="127"/>
      <c r="D26" s="128"/>
      <c r="E26" s="138" t="s">
        <v>20</v>
      </c>
      <c r="F26" s="138"/>
      <c r="G26" s="138"/>
      <c r="H26" s="138"/>
      <c r="I26" s="138"/>
      <c r="J26" s="138"/>
      <c r="K26" s="138"/>
      <c r="L26" s="138"/>
      <c r="M26" s="145"/>
      <c r="N26" s="145"/>
      <c r="O26" s="145"/>
      <c r="P26" s="145"/>
      <c r="Q26" s="145"/>
      <c r="R26" s="145"/>
      <c r="S26" s="145"/>
      <c r="T26" s="145"/>
      <c r="U26" s="145"/>
      <c r="V26" s="145"/>
      <c r="W26" s="145"/>
      <c r="X26" s="145"/>
      <c r="Y26" s="145"/>
      <c r="Z26" s="145"/>
      <c r="AA26" s="145"/>
      <c r="AB26" s="145"/>
      <c r="AC26" s="145"/>
      <c r="AD26" s="145"/>
      <c r="AE26" s="145"/>
      <c r="AK26" s="8"/>
    </row>
    <row r="27" spans="1:37" ht="27" customHeight="1">
      <c r="A27" s="142"/>
      <c r="B27" s="143"/>
      <c r="C27" s="143"/>
      <c r="D27" s="144"/>
      <c r="E27" s="138" t="s">
        <v>15</v>
      </c>
      <c r="F27" s="138"/>
      <c r="G27" s="138"/>
      <c r="H27" s="138"/>
      <c r="I27" s="138"/>
      <c r="J27" s="138"/>
      <c r="K27" s="138"/>
      <c r="L27" s="138"/>
      <c r="M27" s="145"/>
      <c r="N27" s="145"/>
      <c r="O27" s="145"/>
      <c r="P27" s="145"/>
      <c r="Q27" s="145"/>
      <c r="R27" s="145"/>
      <c r="S27" s="145"/>
      <c r="T27" s="145"/>
      <c r="U27" s="145"/>
      <c r="V27" s="145"/>
      <c r="W27" s="145"/>
      <c r="X27" s="145"/>
      <c r="Y27" s="145"/>
      <c r="Z27" s="145"/>
      <c r="AA27" s="145"/>
      <c r="AB27" s="145"/>
      <c r="AC27" s="145"/>
      <c r="AD27" s="145"/>
      <c r="AE27" s="145"/>
    </row>
    <row r="28" spans="1:37" ht="27" customHeight="1">
      <c r="A28" s="142"/>
      <c r="B28" s="143"/>
      <c r="C28" s="143"/>
      <c r="D28" s="144"/>
      <c r="E28" s="138" t="s">
        <v>21</v>
      </c>
      <c r="F28" s="138"/>
      <c r="G28" s="138"/>
      <c r="H28" s="138"/>
      <c r="I28" s="138"/>
      <c r="J28" s="138"/>
      <c r="K28" s="138"/>
      <c r="L28" s="138"/>
      <c r="M28" s="145"/>
      <c r="N28" s="145"/>
      <c r="O28" s="145"/>
      <c r="P28" s="145"/>
      <c r="Q28" s="145"/>
      <c r="R28" s="145"/>
      <c r="S28" s="145"/>
      <c r="T28" s="145"/>
      <c r="U28" s="145"/>
      <c r="V28" s="145"/>
      <c r="W28" s="145"/>
      <c r="X28" s="145"/>
      <c r="Y28" s="145"/>
      <c r="Z28" s="145"/>
      <c r="AA28" s="145"/>
      <c r="AB28" s="145"/>
      <c r="AC28" s="145"/>
      <c r="AD28" s="145"/>
      <c r="AE28" s="145"/>
    </row>
    <row r="29" spans="1:37" ht="27" customHeight="1">
      <c r="A29" s="142"/>
      <c r="B29" s="143"/>
      <c r="C29" s="143"/>
      <c r="D29" s="144"/>
      <c r="E29" s="138" t="s">
        <v>22</v>
      </c>
      <c r="F29" s="138"/>
      <c r="G29" s="138"/>
      <c r="H29" s="138"/>
      <c r="I29" s="138"/>
      <c r="J29" s="138"/>
      <c r="K29" s="138"/>
      <c r="L29" s="138"/>
      <c r="M29" s="151"/>
      <c r="N29" s="145"/>
      <c r="O29" s="145"/>
      <c r="P29" s="145"/>
      <c r="Q29" s="145"/>
      <c r="R29" s="145"/>
      <c r="S29" s="145"/>
      <c r="T29" s="145"/>
      <c r="U29" s="145"/>
      <c r="V29" s="145"/>
      <c r="W29" s="145"/>
      <c r="X29" s="145"/>
      <c r="Y29" s="145"/>
      <c r="Z29" s="145"/>
      <c r="AA29" s="145"/>
      <c r="AB29" s="145"/>
      <c r="AC29" s="145"/>
      <c r="AD29" s="145"/>
      <c r="AE29" s="145"/>
    </row>
    <row r="30" spans="1:37" ht="27" customHeight="1">
      <c r="A30" s="129"/>
      <c r="B30" s="130"/>
      <c r="C30" s="130"/>
      <c r="D30" s="131"/>
      <c r="E30" s="138" t="s">
        <v>23</v>
      </c>
      <c r="F30" s="138"/>
      <c r="G30" s="138"/>
      <c r="H30" s="138"/>
      <c r="I30" s="138"/>
      <c r="J30" s="138"/>
      <c r="K30" s="138"/>
      <c r="L30" s="138"/>
      <c r="M30" s="151"/>
      <c r="N30" s="145"/>
      <c r="O30" s="145"/>
      <c r="P30" s="145"/>
      <c r="Q30" s="145"/>
      <c r="R30" s="145"/>
      <c r="S30" s="145"/>
      <c r="T30" s="145"/>
      <c r="U30" s="145"/>
      <c r="V30" s="145"/>
      <c r="W30" s="145"/>
      <c r="X30" s="145"/>
      <c r="Y30" s="145"/>
      <c r="Z30" s="145"/>
      <c r="AA30" s="145"/>
      <c r="AB30" s="145"/>
      <c r="AC30" s="145"/>
      <c r="AD30" s="145"/>
      <c r="AE30" s="145"/>
    </row>
    <row r="31" spans="1:37">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row>
    <row r="32" spans="1:37">
      <c r="A32" s="15" t="s">
        <v>172</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row>
    <row r="33" spans="1:35" ht="27" customHeight="1">
      <c r="A33" s="126" t="s">
        <v>25</v>
      </c>
      <c r="B33" s="127"/>
      <c r="C33" s="127"/>
      <c r="D33" s="128"/>
      <c r="E33" s="138" t="s">
        <v>5</v>
      </c>
      <c r="F33" s="138"/>
      <c r="G33" s="138"/>
      <c r="H33" s="138"/>
      <c r="I33" s="132"/>
      <c r="J33" s="133"/>
      <c r="K33" s="133"/>
      <c r="L33" s="133"/>
      <c r="M33" s="133"/>
      <c r="N33" s="133"/>
      <c r="O33" s="136" t="s">
        <v>12</v>
      </c>
      <c r="P33" s="136"/>
      <c r="Q33" s="136"/>
      <c r="R33" s="137"/>
      <c r="S33" s="126" t="s">
        <v>179</v>
      </c>
      <c r="T33" s="127"/>
      <c r="U33" s="127"/>
      <c r="V33" s="127"/>
      <c r="W33" s="128"/>
      <c r="X33" s="134"/>
      <c r="Y33" s="135"/>
      <c r="Z33" s="135"/>
      <c r="AA33" s="135"/>
      <c r="AB33" s="135"/>
      <c r="AC33" s="136" t="s">
        <v>12</v>
      </c>
      <c r="AD33" s="136"/>
      <c r="AE33" s="137"/>
      <c r="AF33" s="16"/>
    </row>
    <row r="34" spans="1:35" ht="27" customHeight="1">
      <c r="A34" s="129"/>
      <c r="B34" s="130"/>
      <c r="C34" s="130"/>
      <c r="D34" s="131"/>
      <c r="E34" s="138" t="s">
        <v>30</v>
      </c>
      <c r="F34" s="138"/>
      <c r="G34" s="138"/>
      <c r="H34" s="138"/>
      <c r="I34" s="138"/>
      <c r="J34" s="138"/>
      <c r="K34" s="138"/>
      <c r="L34" s="138"/>
      <c r="M34" s="138"/>
      <c r="N34" s="138"/>
      <c r="O34" s="150" t="str">
        <f>IF(I33="","",I33+1)</f>
        <v/>
      </c>
      <c r="P34" s="139"/>
      <c r="Q34" s="139"/>
      <c r="R34" s="139"/>
      <c r="S34" s="136" t="s">
        <v>12</v>
      </c>
      <c r="T34" s="136"/>
      <c r="U34" s="136"/>
      <c r="V34" s="139" t="s">
        <v>533</v>
      </c>
      <c r="W34" s="139"/>
      <c r="X34" s="139" t="str">
        <f>IF(I33="","",I33+3)</f>
        <v/>
      </c>
      <c r="Y34" s="139"/>
      <c r="Z34" s="139"/>
      <c r="AA34" s="139"/>
      <c r="AB34" s="139"/>
      <c r="AC34" s="136" t="s">
        <v>12</v>
      </c>
      <c r="AD34" s="136"/>
      <c r="AE34" s="137"/>
      <c r="AF34" s="16"/>
    </row>
    <row r="35" spans="1:35" ht="13.5" customHeight="1">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row>
    <row r="36" spans="1:3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row>
    <row r="37" spans="1:35">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row>
    <row r="38" spans="1:35">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row>
    <row r="40" spans="1:35">
      <c r="AG40" s="68" t="s">
        <v>192</v>
      </c>
      <c r="AH40" s="68" t="s">
        <v>193</v>
      </c>
      <c r="AI40" s="68" t="s">
        <v>35</v>
      </c>
    </row>
    <row r="41" spans="1:35">
      <c r="AG41" s="69" t="s">
        <v>194</v>
      </c>
      <c r="AH41" s="69" t="s">
        <v>195</v>
      </c>
      <c r="AI41" s="68" t="s">
        <v>196</v>
      </c>
    </row>
    <row r="42" spans="1:35">
      <c r="AG42" s="69" t="s">
        <v>197</v>
      </c>
      <c r="AH42" s="69" t="s">
        <v>195</v>
      </c>
      <c r="AI42" s="68" t="s">
        <v>196</v>
      </c>
    </row>
    <row r="43" spans="1:35">
      <c r="AG43" s="69" t="s">
        <v>198</v>
      </c>
      <c r="AH43" s="69" t="s">
        <v>199</v>
      </c>
      <c r="AI43" s="68" t="s">
        <v>196</v>
      </c>
    </row>
    <row r="44" spans="1:35">
      <c r="AG44" s="69" t="s">
        <v>200</v>
      </c>
      <c r="AH44" s="69" t="s">
        <v>199</v>
      </c>
      <c r="AI44" s="68" t="s">
        <v>196</v>
      </c>
    </row>
    <row r="45" spans="1:35">
      <c r="AG45" s="69" t="s">
        <v>201</v>
      </c>
      <c r="AH45" s="69" t="s">
        <v>202</v>
      </c>
      <c r="AI45" s="68" t="s">
        <v>196</v>
      </c>
    </row>
    <row r="46" spans="1:35">
      <c r="AG46" s="69" t="s">
        <v>203</v>
      </c>
      <c r="AH46" s="69" t="s">
        <v>204</v>
      </c>
      <c r="AI46" s="68" t="s">
        <v>196</v>
      </c>
    </row>
    <row r="47" spans="1:35">
      <c r="AG47" s="69" t="s">
        <v>205</v>
      </c>
      <c r="AH47" s="69" t="s">
        <v>204</v>
      </c>
      <c r="AI47" s="68" t="s">
        <v>196</v>
      </c>
    </row>
    <row r="48" spans="1:35">
      <c r="AG48" s="69" t="s">
        <v>206</v>
      </c>
      <c r="AH48" s="69" t="s">
        <v>204</v>
      </c>
      <c r="AI48" s="68" t="s">
        <v>196</v>
      </c>
    </row>
    <row r="49" spans="33:35">
      <c r="AG49" s="69" t="s">
        <v>207</v>
      </c>
      <c r="AH49" s="69" t="s">
        <v>208</v>
      </c>
      <c r="AI49" s="68" t="s">
        <v>196</v>
      </c>
    </row>
    <row r="50" spans="33:35">
      <c r="AG50" s="69" t="s">
        <v>209</v>
      </c>
      <c r="AH50" s="69" t="s">
        <v>208</v>
      </c>
      <c r="AI50" s="68" t="s">
        <v>196</v>
      </c>
    </row>
    <row r="51" spans="33:35">
      <c r="AG51" s="69" t="s">
        <v>210</v>
      </c>
      <c r="AH51" s="69" t="s">
        <v>208</v>
      </c>
      <c r="AI51" s="68" t="s">
        <v>196</v>
      </c>
    </row>
    <row r="52" spans="33:35">
      <c r="AG52" s="69" t="s">
        <v>211</v>
      </c>
      <c r="AH52" s="69" t="s">
        <v>208</v>
      </c>
      <c r="AI52" s="68" t="s">
        <v>196</v>
      </c>
    </row>
    <row r="53" spans="33:35">
      <c r="AG53" s="69" t="s">
        <v>212</v>
      </c>
      <c r="AH53" s="69" t="s">
        <v>208</v>
      </c>
      <c r="AI53" s="68" t="s">
        <v>196</v>
      </c>
    </row>
    <row r="54" spans="33:35">
      <c r="AG54" s="69" t="s">
        <v>213</v>
      </c>
      <c r="AH54" s="69" t="s">
        <v>208</v>
      </c>
      <c r="AI54" s="68" t="s">
        <v>196</v>
      </c>
    </row>
    <row r="55" spans="33:35">
      <c r="AG55" s="69" t="s">
        <v>214</v>
      </c>
      <c r="AH55" s="69" t="s">
        <v>208</v>
      </c>
      <c r="AI55" s="68" t="s">
        <v>196</v>
      </c>
    </row>
    <row r="56" spans="33:35">
      <c r="AG56" s="69" t="s">
        <v>215</v>
      </c>
      <c r="AH56" s="69" t="s">
        <v>208</v>
      </c>
      <c r="AI56" s="68" t="s">
        <v>196</v>
      </c>
    </row>
    <row r="57" spans="33:35">
      <c r="AG57" s="69" t="s">
        <v>216</v>
      </c>
      <c r="AH57" s="69" t="s">
        <v>208</v>
      </c>
      <c r="AI57" s="68" t="s">
        <v>196</v>
      </c>
    </row>
    <row r="58" spans="33:35">
      <c r="AG58" s="69" t="s">
        <v>217</v>
      </c>
      <c r="AH58" s="69" t="s">
        <v>208</v>
      </c>
      <c r="AI58" s="68" t="s">
        <v>196</v>
      </c>
    </row>
    <row r="59" spans="33:35">
      <c r="AG59" s="69" t="s">
        <v>218</v>
      </c>
      <c r="AH59" s="69" t="s">
        <v>208</v>
      </c>
      <c r="AI59" s="68" t="s">
        <v>196</v>
      </c>
    </row>
    <row r="60" spans="33:35">
      <c r="AG60" s="69" t="s">
        <v>219</v>
      </c>
      <c r="AH60" s="69" t="s">
        <v>208</v>
      </c>
      <c r="AI60" s="68" t="s">
        <v>196</v>
      </c>
    </row>
    <row r="61" spans="33:35">
      <c r="AG61" s="69" t="s">
        <v>220</v>
      </c>
      <c r="AH61" s="69" t="s">
        <v>208</v>
      </c>
      <c r="AI61" s="68" t="s">
        <v>196</v>
      </c>
    </row>
    <row r="62" spans="33:35">
      <c r="AG62" s="69" t="s">
        <v>221</v>
      </c>
      <c r="AH62" s="69" t="s">
        <v>208</v>
      </c>
      <c r="AI62" s="68" t="s">
        <v>196</v>
      </c>
    </row>
    <row r="63" spans="33:35">
      <c r="AG63" s="69" t="s">
        <v>222</v>
      </c>
      <c r="AH63" s="69" t="s">
        <v>208</v>
      </c>
      <c r="AI63" s="68" t="s">
        <v>196</v>
      </c>
    </row>
    <row r="64" spans="33:35">
      <c r="AG64" s="69" t="s">
        <v>223</v>
      </c>
      <c r="AH64" s="69" t="s">
        <v>208</v>
      </c>
      <c r="AI64" s="68" t="s">
        <v>196</v>
      </c>
    </row>
    <row r="65" spans="33:35">
      <c r="AG65" s="69" t="s">
        <v>224</v>
      </c>
      <c r="AH65" s="69" t="s">
        <v>208</v>
      </c>
      <c r="AI65" s="68" t="s">
        <v>196</v>
      </c>
    </row>
    <row r="66" spans="33:35">
      <c r="AG66" s="69" t="s">
        <v>225</v>
      </c>
      <c r="AH66" s="69" t="s">
        <v>208</v>
      </c>
      <c r="AI66" s="68" t="s">
        <v>196</v>
      </c>
    </row>
    <row r="67" spans="33:35">
      <c r="AG67" s="69" t="s">
        <v>226</v>
      </c>
      <c r="AH67" s="69" t="s">
        <v>208</v>
      </c>
      <c r="AI67" s="68" t="s">
        <v>196</v>
      </c>
    </row>
    <row r="68" spans="33:35">
      <c r="AG68" s="69" t="s">
        <v>227</v>
      </c>
      <c r="AH68" s="69" t="s">
        <v>208</v>
      </c>
      <c r="AI68" s="68" t="s">
        <v>196</v>
      </c>
    </row>
    <row r="69" spans="33:35">
      <c r="AG69" s="69" t="s">
        <v>228</v>
      </c>
      <c r="AH69" s="69" t="s">
        <v>208</v>
      </c>
      <c r="AI69" s="68" t="s">
        <v>196</v>
      </c>
    </row>
    <row r="70" spans="33:35">
      <c r="AG70" s="69" t="s">
        <v>229</v>
      </c>
      <c r="AH70" s="69" t="s">
        <v>208</v>
      </c>
      <c r="AI70" s="68" t="s">
        <v>196</v>
      </c>
    </row>
    <row r="71" spans="33:35">
      <c r="AG71" s="69" t="s">
        <v>230</v>
      </c>
      <c r="AH71" s="69" t="s">
        <v>208</v>
      </c>
      <c r="AI71" s="68" t="s">
        <v>196</v>
      </c>
    </row>
    <row r="72" spans="33:35">
      <c r="AG72" s="69" t="s">
        <v>231</v>
      </c>
      <c r="AH72" s="69" t="s">
        <v>208</v>
      </c>
      <c r="AI72" s="68" t="s">
        <v>196</v>
      </c>
    </row>
    <row r="73" spans="33:35">
      <c r="AG73" s="69" t="s">
        <v>232</v>
      </c>
      <c r="AH73" s="69" t="s">
        <v>233</v>
      </c>
      <c r="AI73" s="68" t="s">
        <v>234</v>
      </c>
    </row>
    <row r="74" spans="33:35">
      <c r="AG74" s="69" t="s">
        <v>235</v>
      </c>
      <c r="AH74" s="69" t="s">
        <v>233</v>
      </c>
      <c r="AI74" s="68" t="s">
        <v>234</v>
      </c>
    </row>
    <row r="75" spans="33:35">
      <c r="AG75" s="69" t="s">
        <v>236</v>
      </c>
      <c r="AH75" s="69" t="s">
        <v>233</v>
      </c>
      <c r="AI75" s="68" t="s">
        <v>234</v>
      </c>
    </row>
    <row r="76" spans="33:35">
      <c r="AG76" s="69" t="s">
        <v>237</v>
      </c>
      <c r="AH76" s="69" t="s">
        <v>233</v>
      </c>
      <c r="AI76" s="68" t="s">
        <v>234</v>
      </c>
    </row>
    <row r="77" spans="33:35">
      <c r="AG77" s="69" t="s">
        <v>238</v>
      </c>
      <c r="AH77" s="69" t="s">
        <v>239</v>
      </c>
      <c r="AI77" s="68" t="s">
        <v>234</v>
      </c>
    </row>
    <row r="78" spans="33:35">
      <c r="AG78" s="69" t="s">
        <v>240</v>
      </c>
      <c r="AH78" s="69" t="s">
        <v>239</v>
      </c>
      <c r="AI78" s="68" t="s">
        <v>234</v>
      </c>
    </row>
    <row r="79" spans="33:35">
      <c r="AG79" s="69" t="s">
        <v>241</v>
      </c>
      <c r="AH79" s="69" t="s">
        <v>239</v>
      </c>
      <c r="AI79" s="68" t="s">
        <v>234</v>
      </c>
    </row>
    <row r="80" spans="33:35">
      <c r="AG80" s="69" t="s">
        <v>242</v>
      </c>
      <c r="AH80" s="69" t="s">
        <v>239</v>
      </c>
      <c r="AI80" s="68" t="s">
        <v>234</v>
      </c>
    </row>
    <row r="81" spans="33:35">
      <c r="AG81" s="69" t="s">
        <v>243</v>
      </c>
      <c r="AH81" s="69" t="s">
        <v>239</v>
      </c>
      <c r="AI81" s="68" t="s">
        <v>234</v>
      </c>
    </row>
    <row r="82" spans="33:35">
      <c r="AG82" s="69" t="s">
        <v>244</v>
      </c>
      <c r="AH82" s="69" t="s">
        <v>245</v>
      </c>
      <c r="AI82" s="68" t="s">
        <v>246</v>
      </c>
    </row>
    <row r="83" spans="33:35">
      <c r="AG83" s="69" t="s">
        <v>247</v>
      </c>
      <c r="AH83" s="69" t="s">
        <v>245</v>
      </c>
      <c r="AI83" s="68" t="s">
        <v>246</v>
      </c>
    </row>
    <row r="84" spans="33:35">
      <c r="AG84" s="69" t="s">
        <v>248</v>
      </c>
      <c r="AH84" s="69" t="s">
        <v>245</v>
      </c>
      <c r="AI84" s="68" t="s">
        <v>246</v>
      </c>
    </row>
    <row r="85" spans="33:35">
      <c r="AG85" s="69" t="s">
        <v>249</v>
      </c>
      <c r="AH85" s="69" t="s">
        <v>245</v>
      </c>
      <c r="AI85" s="68" t="s">
        <v>246</v>
      </c>
    </row>
    <row r="86" spans="33:35">
      <c r="AG86" s="69" t="s">
        <v>250</v>
      </c>
      <c r="AH86" s="69" t="s">
        <v>245</v>
      </c>
      <c r="AI86" s="68" t="s">
        <v>246</v>
      </c>
    </row>
    <row r="87" spans="33:35">
      <c r="AG87" s="69" t="s">
        <v>251</v>
      </c>
      <c r="AH87" s="69" t="s">
        <v>245</v>
      </c>
      <c r="AI87" s="68" t="s">
        <v>246</v>
      </c>
    </row>
    <row r="88" spans="33:35">
      <c r="AG88" s="69" t="s">
        <v>252</v>
      </c>
      <c r="AH88" s="69" t="s">
        <v>245</v>
      </c>
      <c r="AI88" s="68" t="s">
        <v>246</v>
      </c>
    </row>
    <row r="89" spans="33:35">
      <c r="AG89" s="69" t="s">
        <v>253</v>
      </c>
      <c r="AH89" s="69" t="s">
        <v>245</v>
      </c>
      <c r="AI89" s="68" t="s">
        <v>246</v>
      </c>
    </row>
    <row r="90" spans="33:35">
      <c r="AG90" s="69" t="s">
        <v>254</v>
      </c>
      <c r="AH90" s="69" t="s">
        <v>255</v>
      </c>
      <c r="AI90" s="68" t="s">
        <v>234</v>
      </c>
    </row>
    <row r="91" spans="33:35">
      <c r="AG91" s="69" t="s">
        <v>256</v>
      </c>
      <c r="AH91" s="69" t="s">
        <v>255</v>
      </c>
      <c r="AI91" s="68" t="s">
        <v>234</v>
      </c>
    </row>
    <row r="92" spans="33:35">
      <c r="AG92" s="69" t="s">
        <v>257</v>
      </c>
      <c r="AH92" s="69" t="s">
        <v>255</v>
      </c>
      <c r="AI92" s="68" t="s">
        <v>234</v>
      </c>
    </row>
    <row r="93" spans="33:35">
      <c r="AG93" s="69" t="s">
        <v>258</v>
      </c>
      <c r="AH93" s="69" t="s">
        <v>255</v>
      </c>
      <c r="AI93" s="68" t="s">
        <v>234</v>
      </c>
    </row>
    <row r="94" spans="33:35">
      <c r="AG94" s="69" t="s">
        <v>259</v>
      </c>
      <c r="AH94" s="69" t="s">
        <v>255</v>
      </c>
      <c r="AI94" s="68" t="s">
        <v>234</v>
      </c>
    </row>
    <row r="95" spans="33:35">
      <c r="AG95" s="69" t="s">
        <v>260</v>
      </c>
      <c r="AH95" s="69" t="s">
        <v>255</v>
      </c>
      <c r="AI95" s="68" t="s">
        <v>234</v>
      </c>
    </row>
    <row r="96" spans="33:35">
      <c r="AG96" s="69" t="s">
        <v>261</v>
      </c>
      <c r="AH96" s="69" t="s">
        <v>255</v>
      </c>
      <c r="AI96" s="68" t="s">
        <v>234</v>
      </c>
    </row>
    <row r="97" spans="33:35">
      <c r="AG97" s="69" t="s">
        <v>262</v>
      </c>
      <c r="AH97" s="69" t="s">
        <v>255</v>
      </c>
      <c r="AI97" s="68" t="s">
        <v>234</v>
      </c>
    </row>
    <row r="98" spans="33:35">
      <c r="AG98" s="69" t="s">
        <v>263</v>
      </c>
      <c r="AH98" s="69" t="s">
        <v>255</v>
      </c>
      <c r="AI98" s="68" t="s">
        <v>234</v>
      </c>
    </row>
    <row r="99" spans="33:35">
      <c r="AG99" s="69" t="s">
        <v>264</v>
      </c>
      <c r="AH99" s="69" t="s">
        <v>255</v>
      </c>
      <c r="AI99" s="68" t="s">
        <v>234</v>
      </c>
    </row>
    <row r="100" spans="33:35">
      <c r="AG100" s="69" t="s">
        <v>265</v>
      </c>
      <c r="AH100" s="69" t="s">
        <v>255</v>
      </c>
      <c r="AI100" s="68" t="s">
        <v>234</v>
      </c>
    </row>
    <row r="101" spans="33:35">
      <c r="AG101" s="69" t="s">
        <v>266</v>
      </c>
      <c r="AH101" s="69" t="s">
        <v>255</v>
      </c>
      <c r="AI101" s="68" t="s">
        <v>234</v>
      </c>
    </row>
    <row r="102" spans="33:35">
      <c r="AG102" s="69" t="s">
        <v>267</v>
      </c>
      <c r="AH102" s="69" t="s">
        <v>268</v>
      </c>
      <c r="AI102" s="68" t="s">
        <v>234</v>
      </c>
    </row>
    <row r="103" spans="33:35">
      <c r="AG103" s="69" t="s">
        <v>269</v>
      </c>
      <c r="AH103" s="69" t="s">
        <v>268</v>
      </c>
      <c r="AI103" s="68" t="s">
        <v>234</v>
      </c>
    </row>
    <row r="104" spans="33:35">
      <c r="AG104" s="69" t="s">
        <v>270</v>
      </c>
      <c r="AH104" s="69" t="s">
        <v>268</v>
      </c>
      <c r="AI104" s="68" t="s">
        <v>234</v>
      </c>
    </row>
    <row r="105" spans="33:35">
      <c r="AG105" s="69" t="s">
        <v>271</v>
      </c>
      <c r="AH105" s="69" t="s">
        <v>268</v>
      </c>
      <c r="AI105" s="68" t="s">
        <v>234</v>
      </c>
    </row>
    <row r="106" spans="33:35">
      <c r="AG106" s="69" t="s">
        <v>272</v>
      </c>
      <c r="AH106" s="69" t="s">
        <v>268</v>
      </c>
      <c r="AI106" s="68" t="s">
        <v>234</v>
      </c>
    </row>
    <row r="107" spans="33:35">
      <c r="AG107" s="69" t="s">
        <v>273</v>
      </c>
      <c r="AH107" s="69" t="s">
        <v>268</v>
      </c>
      <c r="AI107" s="68" t="s">
        <v>234</v>
      </c>
    </row>
    <row r="108" spans="33:35">
      <c r="AG108" s="69" t="s">
        <v>274</v>
      </c>
      <c r="AH108" s="69" t="s">
        <v>275</v>
      </c>
      <c r="AI108" s="68" t="s">
        <v>234</v>
      </c>
    </row>
    <row r="109" spans="33:35">
      <c r="AG109" s="69" t="s">
        <v>276</v>
      </c>
      <c r="AH109" s="69" t="s">
        <v>275</v>
      </c>
      <c r="AI109" s="68" t="s">
        <v>234</v>
      </c>
    </row>
    <row r="110" spans="33:35">
      <c r="AG110" s="69" t="s">
        <v>277</v>
      </c>
      <c r="AH110" s="69" t="s">
        <v>275</v>
      </c>
      <c r="AI110" s="68" t="s">
        <v>234</v>
      </c>
    </row>
    <row r="111" spans="33:35">
      <c r="AG111" s="69" t="s">
        <v>278</v>
      </c>
      <c r="AH111" s="69" t="s">
        <v>279</v>
      </c>
      <c r="AI111" s="68" t="s">
        <v>234</v>
      </c>
    </row>
    <row r="112" spans="33:35">
      <c r="AG112" s="69" t="s">
        <v>280</v>
      </c>
      <c r="AH112" s="69" t="s">
        <v>279</v>
      </c>
      <c r="AI112" s="68" t="s">
        <v>234</v>
      </c>
    </row>
    <row r="113" spans="33:35">
      <c r="AG113" s="69" t="s">
        <v>281</v>
      </c>
      <c r="AH113" s="69" t="s">
        <v>279</v>
      </c>
      <c r="AI113" s="68" t="s">
        <v>234</v>
      </c>
    </row>
    <row r="114" spans="33:35">
      <c r="AG114" s="69" t="s">
        <v>282</v>
      </c>
      <c r="AH114" s="69" t="s">
        <v>279</v>
      </c>
      <c r="AI114" s="68" t="s">
        <v>234</v>
      </c>
    </row>
    <row r="115" spans="33:35">
      <c r="AG115" s="69" t="s">
        <v>283</v>
      </c>
      <c r="AH115" s="69" t="s">
        <v>284</v>
      </c>
      <c r="AI115" s="68" t="s">
        <v>234</v>
      </c>
    </row>
    <row r="116" spans="33:35">
      <c r="AG116" s="69" t="s">
        <v>285</v>
      </c>
      <c r="AH116" s="69" t="s">
        <v>284</v>
      </c>
      <c r="AI116" s="68" t="s">
        <v>234</v>
      </c>
    </row>
    <row r="117" spans="33:35">
      <c r="AG117" s="69" t="s">
        <v>286</v>
      </c>
      <c r="AH117" s="69" t="s">
        <v>284</v>
      </c>
      <c r="AI117" s="68" t="s">
        <v>234</v>
      </c>
    </row>
    <row r="118" spans="33:35">
      <c r="AG118" s="69" t="s">
        <v>287</v>
      </c>
      <c r="AH118" s="69" t="s">
        <v>288</v>
      </c>
      <c r="AI118" s="68" t="s">
        <v>234</v>
      </c>
    </row>
    <row r="119" spans="33:35">
      <c r="AG119" s="69" t="s">
        <v>289</v>
      </c>
      <c r="AH119" s="69" t="s">
        <v>288</v>
      </c>
      <c r="AI119" s="68" t="s">
        <v>234</v>
      </c>
    </row>
    <row r="120" spans="33:35">
      <c r="AG120" s="69" t="s">
        <v>290</v>
      </c>
      <c r="AH120" s="69" t="s">
        <v>288</v>
      </c>
      <c r="AI120" s="68" t="s">
        <v>234</v>
      </c>
    </row>
    <row r="121" spans="33:35">
      <c r="AG121" s="70" t="s">
        <v>291</v>
      </c>
      <c r="AH121" s="70" t="s">
        <v>292</v>
      </c>
      <c r="AI121" s="68" t="s">
        <v>234</v>
      </c>
    </row>
    <row r="122" spans="33:35">
      <c r="AG122" s="70" t="s">
        <v>293</v>
      </c>
      <c r="AH122" s="70" t="s">
        <v>292</v>
      </c>
      <c r="AI122" s="68" t="s">
        <v>234</v>
      </c>
    </row>
    <row r="123" spans="33:35">
      <c r="AG123" s="69" t="s">
        <v>294</v>
      </c>
      <c r="AH123" s="69" t="s">
        <v>295</v>
      </c>
      <c r="AI123" s="68" t="s">
        <v>234</v>
      </c>
    </row>
    <row r="124" spans="33:35">
      <c r="AG124" s="69" t="s">
        <v>296</v>
      </c>
      <c r="AH124" s="69" t="s">
        <v>295</v>
      </c>
      <c r="AI124" s="68" t="s">
        <v>234</v>
      </c>
    </row>
    <row r="125" spans="33:35">
      <c r="AG125" s="69" t="s">
        <v>297</v>
      </c>
      <c r="AH125" s="69" t="s">
        <v>295</v>
      </c>
      <c r="AI125" s="68" t="s">
        <v>234</v>
      </c>
    </row>
    <row r="126" spans="33:35">
      <c r="AG126" s="69" t="s">
        <v>298</v>
      </c>
      <c r="AH126" s="69" t="s">
        <v>299</v>
      </c>
      <c r="AI126" s="68" t="s">
        <v>234</v>
      </c>
    </row>
    <row r="127" spans="33:35">
      <c r="AG127" s="69" t="s">
        <v>300</v>
      </c>
      <c r="AH127" s="69" t="s">
        <v>299</v>
      </c>
      <c r="AI127" s="68" t="s">
        <v>234</v>
      </c>
    </row>
    <row r="128" spans="33:35">
      <c r="AG128" s="70" t="s">
        <v>301</v>
      </c>
      <c r="AH128" s="70" t="s">
        <v>302</v>
      </c>
      <c r="AI128" s="68" t="s">
        <v>234</v>
      </c>
    </row>
    <row r="129" spans="33:35">
      <c r="AG129" s="70" t="s">
        <v>303</v>
      </c>
      <c r="AH129" s="70" t="s">
        <v>302</v>
      </c>
      <c r="AI129" s="68" t="s">
        <v>234</v>
      </c>
    </row>
    <row r="130" spans="33:35">
      <c r="AG130" s="70" t="s">
        <v>304</v>
      </c>
      <c r="AH130" s="70" t="s">
        <v>302</v>
      </c>
      <c r="AI130" s="68" t="s">
        <v>234</v>
      </c>
    </row>
    <row r="131" spans="33:35">
      <c r="AG131" s="70" t="s">
        <v>305</v>
      </c>
      <c r="AH131" s="70" t="s">
        <v>302</v>
      </c>
      <c r="AI131" s="68" t="s">
        <v>234</v>
      </c>
    </row>
    <row r="132" spans="33:35">
      <c r="AG132" s="70" t="s">
        <v>306</v>
      </c>
      <c r="AH132" s="70" t="s">
        <v>302</v>
      </c>
      <c r="AI132" s="68" t="s">
        <v>234</v>
      </c>
    </row>
    <row r="133" spans="33:35">
      <c r="AG133" s="70" t="s">
        <v>307</v>
      </c>
      <c r="AH133" s="70" t="s">
        <v>302</v>
      </c>
      <c r="AI133" s="68" t="s">
        <v>234</v>
      </c>
    </row>
    <row r="134" spans="33:35">
      <c r="AG134" s="70" t="s">
        <v>308</v>
      </c>
      <c r="AH134" s="70" t="s">
        <v>302</v>
      </c>
      <c r="AI134" s="68" t="s">
        <v>234</v>
      </c>
    </row>
    <row r="135" spans="33:35">
      <c r="AG135" s="70" t="s">
        <v>309</v>
      </c>
      <c r="AH135" s="70" t="s">
        <v>302</v>
      </c>
      <c r="AI135" s="68" t="s">
        <v>234</v>
      </c>
    </row>
    <row r="136" spans="33:35">
      <c r="AG136" s="70" t="s">
        <v>310</v>
      </c>
      <c r="AH136" s="70" t="s">
        <v>302</v>
      </c>
      <c r="AI136" s="68" t="s">
        <v>234</v>
      </c>
    </row>
    <row r="137" spans="33:35">
      <c r="AG137" s="70" t="s">
        <v>311</v>
      </c>
      <c r="AH137" s="70" t="s">
        <v>312</v>
      </c>
      <c r="AI137" s="68" t="s">
        <v>234</v>
      </c>
    </row>
    <row r="138" spans="33:35">
      <c r="AG138" s="70" t="s">
        <v>313</v>
      </c>
      <c r="AH138" s="70" t="s">
        <v>312</v>
      </c>
      <c r="AI138" s="68" t="s">
        <v>234</v>
      </c>
    </row>
    <row r="139" spans="33:35">
      <c r="AG139" s="69" t="s">
        <v>314</v>
      </c>
      <c r="AH139" s="69" t="s">
        <v>315</v>
      </c>
      <c r="AI139" s="68" t="s">
        <v>234</v>
      </c>
    </row>
  </sheetData>
  <mergeCells count="53">
    <mergeCell ref="Q8:AE8"/>
    <mergeCell ref="X2:AE2"/>
    <mergeCell ref="L6:P6"/>
    <mergeCell ref="Q6:AE6"/>
    <mergeCell ref="Q7:AE7"/>
    <mergeCell ref="L7:P8"/>
    <mergeCell ref="O9:AE9"/>
    <mergeCell ref="A12:AE12"/>
    <mergeCell ref="A14:AE15"/>
    <mergeCell ref="A20:D20"/>
    <mergeCell ref="E20:H20"/>
    <mergeCell ref="I20:L20"/>
    <mergeCell ref="M20:O20"/>
    <mergeCell ref="P20:AE20"/>
    <mergeCell ref="A35:AE38"/>
    <mergeCell ref="E25:L25"/>
    <mergeCell ref="E29:L29"/>
    <mergeCell ref="E27:L27"/>
    <mergeCell ref="M27:AE27"/>
    <mergeCell ref="E28:L28"/>
    <mergeCell ref="M28:AE28"/>
    <mergeCell ref="O34:R34"/>
    <mergeCell ref="E26:L26"/>
    <mergeCell ref="M26:AE26"/>
    <mergeCell ref="E33:H33"/>
    <mergeCell ref="O33:R33"/>
    <mergeCell ref="M29:AE29"/>
    <mergeCell ref="E30:L30"/>
    <mergeCell ref="M30:AE30"/>
    <mergeCell ref="A24:D25"/>
    <mergeCell ref="AD25:AE25"/>
    <mergeCell ref="A26:D30"/>
    <mergeCell ref="M25:AC25"/>
    <mergeCell ref="E21:H21"/>
    <mergeCell ref="I21:AE21"/>
    <mergeCell ref="E22:H22"/>
    <mergeCell ref="I22:AE22"/>
    <mergeCell ref="E24:L24"/>
    <mergeCell ref="M24:AC24"/>
    <mergeCell ref="AD24:AE24"/>
    <mergeCell ref="A21:D23"/>
    <mergeCell ref="E23:H23"/>
    <mergeCell ref="I23:AE23"/>
    <mergeCell ref="A33:D34"/>
    <mergeCell ref="I33:N33"/>
    <mergeCell ref="S33:W33"/>
    <mergeCell ref="X33:AB33"/>
    <mergeCell ref="AC33:AE33"/>
    <mergeCell ref="E34:N34"/>
    <mergeCell ref="S34:U34"/>
    <mergeCell ref="V34:W34"/>
    <mergeCell ref="X34:AB34"/>
    <mergeCell ref="AC34:AE34"/>
  </mergeCells>
  <phoneticPr fontId="2"/>
  <dataValidations count="1">
    <dataValidation type="list" allowBlank="1" showInputMessage="1" showErrorMessage="1" sqref="I23:AE23">
      <formula1>$AG$41:$AG$139</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2"/>
  <sheetViews>
    <sheetView showGridLines="0" view="pageBreakPreview" zoomScaleNormal="100" zoomScaleSheetLayoutView="100" workbookViewId="0">
      <selection activeCell="F24" sqref="F24:AE24"/>
    </sheetView>
  </sheetViews>
  <sheetFormatPr defaultColWidth="2" defaultRowHeight="12.75"/>
  <cols>
    <col min="1" max="1" width="2" style="3"/>
    <col min="2" max="3" width="2" style="3" customWidth="1"/>
    <col min="4" max="5" width="2" style="3"/>
    <col min="6" max="6" width="2" style="3" customWidth="1"/>
    <col min="7" max="46" width="2" style="3"/>
    <col min="47" max="47" width="2.375" style="3" bestFit="1" customWidth="1"/>
    <col min="48" max="16384" width="2" style="3"/>
  </cols>
  <sheetData>
    <row r="1" spans="1:53" s="6" customFormat="1" ht="15.75" customHeight="1">
      <c r="A1" s="6" t="s">
        <v>9</v>
      </c>
    </row>
    <row r="2" spans="1:53" customFormat="1" ht="13.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row>
    <row r="3" spans="1:53" ht="13.5" customHeight="1">
      <c r="A3" s="3" t="s">
        <v>186</v>
      </c>
    </row>
    <row r="4" spans="1:53" ht="12" customHeight="1">
      <c r="A4" s="173" t="s">
        <v>77</v>
      </c>
      <c r="B4" s="174"/>
      <c r="C4" s="174"/>
      <c r="D4" s="174"/>
      <c r="E4" s="175"/>
      <c r="F4" s="173" t="s">
        <v>33</v>
      </c>
      <c r="G4" s="174"/>
      <c r="H4" s="174"/>
      <c r="I4" s="174"/>
      <c r="J4" s="174"/>
      <c r="K4" s="174"/>
      <c r="L4" s="174"/>
      <c r="M4" s="174"/>
      <c r="N4" s="174"/>
      <c r="O4" s="174"/>
      <c r="P4" s="174"/>
      <c r="Q4" s="174"/>
      <c r="R4" s="174"/>
      <c r="S4" s="174"/>
      <c r="T4" s="175"/>
      <c r="U4" s="165" t="s">
        <v>5</v>
      </c>
      <c r="V4" s="166"/>
      <c r="W4" s="166"/>
      <c r="X4" s="166"/>
      <c r="Y4" s="166"/>
      <c r="Z4" s="166"/>
      <c r="AA4" s="166"/>
      <c r="AB4" s="167"/>
      <c r="AC4" s="165" t="s">
        <v>179</v>
      </c>
      <c r="AD4" s="166"/>
      <c r="AE4" s="166"/>
      <c r="AF4" s="166"/>
      <c r="AG4" s="166"/>
      <c r="AH4" s="166"/>
      <c r="AI4" s="166"/>
      <c r="AJ4" s="167"/>
      <c r="AK4" s="173" t="s">
        <v>89</v>
      </c>
      <c r="AL4" s="174"/>
      <c r="AM4" s="174"/>
      <c r="AN4" s="174"/>
      <c r="AO4" s="174"/>
      <c r="AP4" s="174"/>
      <c r="AQ4" s="174"/>
      <c r="AR4" s="175"/>
    </row>
    <row r="5" spans="1:53" ht="12" customHeight="1">
      <c r="A5" s="176"/>
      <c r="B5" s="177"/>
      <c r="C5" s="177"/>
      <c r="D5" s="177"/>
      <c r="E5" s="178"/>
      <c r="F5" s="176"/>
      <c r="G5" s="200"/>
      <c r="H5" s="200"/>
      <c r="I5" s="200"/>
      <c r="J5" s="200"/>
      <c r="K5" s="200"/>
      <c r="L5" s="200"/>
      <c r="M5" s="200"/>
      <c r="N5" s="200"/>
      <c r="O5" s="200"/>
      <c r="P5" s="200"/>
      <c r="Q5" s="200"/>
      <c r="R5" s="200"/>
      <c r="S5" s="200"/>
      <c r="T5" s="178"/>
      <c r="U5" s="168"/>
      <c r="V5" s="169"/>
      <c r="W5" s="169"/>
      <c r="X5" s="169"/>
      <c r="Y5" s="169"/>
      <c r="Z5" s="169"/>
      <c r="AA5" s="169"/>
      <c r="AB5" s="170"/>
      <c r="AC5" s="168"/>
      <c r="AD5" s="169"/>
      <c r="AE5" s="169"/>
      <c r="AF5" s="169"/>
      <c r="AG5" s="169"/>
      <c r="AH5" s="169"/>
      <c r="AI5" s="169"/>
      <c r="AJ5" s="170"/>
      <c r="AK5" s="176"/>
      <c r="AL5" s="177"/>
      <c r="AM5" s="177"/>
      <c r="AN5" s="177"/>
      <c r="AO5" s="177"/>
      <c r="AP5" s="177"/>
      <c r="AQ5" s="177"/>
      <c r="AR5" s="178"/>
    </row>
    <row r="6" spans="1:53" ht="24" customHeight="1">
      <c r="A6" s="176"/>
      <c r="B6" s="177"/>
      <c r="C6" s="177"/>
      <c r="D6" s="177"/>
      <c r="E6" s="178"/>
      <c r="F6" s="176"/>
      <c r="G6" s="200"/>
      <c r="H6" s="200"/>
      <c r="I6" s="200"/>
      <c r="J6" s="200"/>
      <c r="K6" s="200"/>
      <c r="L6" s="200"/>
      <c r="M6" s="200"/>
      <c r="N6" s="200"/>
      <c r="O6" s="200"/>
      <c r="P6" s="200"/>
      <c r="Q6" s="200"/>
      <c r="R6" s="200"/>
      <c r="S6" s="200"/>
      <c r="T6" s="178"/>
      <c r="U6" s="187" t="str">
        <f>IF(報告書鑑!I33="","",報告書鑑!I33)</f>
        <v/>
      </c>
      <c r="V6" s="188"/>
      <c r="W6" s="188"/>
      <c r="X6" s="188"/>
      <c r="Y6" s="188"/>
      <c r="Z6" s="189" t="s">
        <v>4</v>
      </c>
      <c r="AA6" s="189"/>
      <c r="AB6" s="190"/>
      <c r="AC6" s="187" t="str">
        <f>IF(報告書鑑!X33="","",報告書鑑!X33)</f>
        <v/>
      </c>
      <c r="AD6" s="188"/>
      <c r="AE6" s="188"/>
      <c r="AF6" s="188"/>
      <c r="AG6" s="188"/>
      <c r="AH6" s="189" t="s">
        <v>4</v>
      </c>
      <c r="AI6" s="189"/>
      <c r="AJ6" s="190"/>
      <c r="AK6" s="182" t="s">
        <v>90</v>
      </c>
      <c r="AL6" s="183"/>
      <c r="AM6" s="183"/>
      <c r="AN6" s="183"/>
      <c r="AO6" s="183"/>
      <c r="AP6" s="183"/>
      <c r="AQ6" s="183"/>
      <c r="AR6" s="184"/>
    </row>
    <row r="7" spans="1:53" ht="36" customHeight="1">
      <c r="A7" s="176"/>
      <c r="B7" s="177"/>
      <c r="C7" s="177"/>
      <c r="D7" s="177"/>
      <c r="E7" s="178"/>
      <c r="F7" s="173" t="s">
        <v>32</v>
      </c>
      <c r="G7" s="174"/>
      <c r="H7" s="174"/>
      <c r="I7" s="174"/>
      <c r="J7" s="175"/>
      <c r="K7" s="202" t="s">
        <v>65</v>
      </c>
      <c r="L7" s="202"/>
      <c r="M7" s="202"/>
      <c r="N7" s="202"/>
      <c r="O7" s="202"/>
      <c r="P7" s="202"/>
      <c r="Q7" s="202"/>
      <c r="R7" s="202"/>
      <c r="S7" s="202"/>
      <c r="T7" s="202"/>
      <c r="U7" s="185"/>
      <c r="V7" s="186"/>
      <c r="W7" s="186"/>
      <c r="X7" s="186"/>
      <c r="Y7" s="186"/>
      <c r="Z7" s="171" t="s">
        <v>47</v>
      </c>
      <c r="AA7" s="171"/>
      <c r="AB7" s="171"/>
      <c r="AC7" s="185" t="str">
        <f>IF(報告書別表!P49=0,"",報告書別表!P49)</f>
        <v/>
      </c>
      <c r="AD7" s="186"/>
      <c r="AE7" s="186"/>
      <c r="AF7" s="186"/>
      <c r="AG7" s="186"/>
      <c r="AH7" s="171" t="s">
        <v>47</v>
      </c>
      <c r="AI7" s="171"/>
      <c r="AJ7" s="172"/>
      <c r="AK7" s="181" t="str">
        <f>IFERROR(AC7/U7*100,"")</f>
        <v/>
      </c>
      <c r="AL7" s="181"/>
      <c r="AM7" s="181"/>
      <c r="AN7" s="181"/>
      <c r="AO7" s="181"/>
      <c r="AP7" s="181"/>
      <c r="AQ7" s="179" t="s">
        <v>13</v>
      </c>
      <c r="AR7" s="180"/>
    </row>
    <row r="8" spans="1:53" ht="36" customHeight="1">
      <c r="A8" s="176"/>
      <c r="B8" s="177"/>
      <c r="C8" s="177"/>
      <c r="D8" s="177"/>
      <c r="E8" s="178"/>
      <c r="F8" s="176"/>
      <c r="G8" s="200"/>
      <c r="H8" s="200"/>
      <c r="I8" s="200"/>
      <c r="J8" s="178"/>
      <c r="K8" s="202" t="s">
        <v>56</v>
      </c>
      <c r="L8" s="202"/>
      <c r="M8" s="202"/>
      <c r="N8" s="202"/>
      <c r="O8" s="202"/>
      <c r="P8" s="202"/>
      <c r="Q8" s="202"/>
      <c r="R8" s="202"/>
      <c r="S8" s="202"/>
      <c r="T8" s="202"/>
      <c r="U8" s="185"/>
      <c r="V8" s="186"/>
      <c r="W8" s="186"/>
      <c r="X8" s="186"/>
      <c r="Y8" s="186"/>
      <c r="Z8" s="171" t="s">
        <v>47</v>
      </c>
      <c r="AA8" s="171"/>
      <c r="AB8" s="171"/>
      <c r="AC8" s="185" t="str">
        <f>IFERROR(IF(報告書別表!Q49=0,"",報告書別表!Q49)-SUM(AK16:AO18),"")</f>
        <v/>
      </c>
      <c r="AD8" s="186"/>
      <c r="AE8" s="186"/>
      <c r="AF8" s="186"/>
      <c r="AG8" s="186"/>
      <c r="AH8" s="171" t="s">
        <v>47</v>
      </c>
      <c r="AI8" s="171"/>
      <c r="AJ8" s="172"/>
      <c r="AK8" s="181" t="str">
        <f>IFERROR(AC8/U8*100,"")</f>
        <v/>
      </c>
      <c r="AL8" s="181"/>
      <c r="AM8" s="181"/>
      <c r="AN8" s="181"/>
      <c r="AO8" s="181"/>
      <c r="AP8" s="181"/>
      <c r="AQ8" s="179" t="s">
        <v>13</v>
      </c>
      <c r="AR8" s="180"/>
      <c r="AX8" s="9"/>
    </row>
    <row r="9" spans="1:53" ht="36" customHeight="1">
      <c r="A9" s="176"/>
      <c r="B9" s="177"/>
      <c r="C9" s="177"/>
      <c r="D9" s="177"/>
      <c r="E9" s="178"/>
      <c r="F9" s="173" t="s">
        <v>46</v>
      </c>
      <c r="G9" s="174"/>
      <c r="H9" s="174"/>
      <c r="I9" s="174"/>
      <c r="J9" s="175"/>
      <c r="K9" s="168" t="s">
        <v>79</v>
      </c>
      <c r="L9" s="233"/>
      <c r="M9" s="233"/>
      <c r="N9" s="233"/>
      <c r="O9" s="233"/>
      <c r="P9" s="233"/>
      <c r="Q9" s="233"/>
      <c r="R9" s="233"/>
      <c r="S9" s="233"/>
      <c r="T9" s="170"/>
      <c r="U9" s="227" t="str">
        <f>IFERROR(U7/U11,"")</f>
        <v/>
      </c>
      <c r="V9" s="228"/>
      <c r="W9" s="228"/>
      <c r="X9" s="228"/>
      <c r="Y9" s="228"/>
      <c r="Z9" s="171" t="s">
        <v>47</v>
      </c>
      <c r="AA9" s="171"/>
      <c r="AB9" s="171"/>
      <c r="AC9" s="198" t="str">
        <f>IFERROR(AC7/AC11,"")</f>
        <v/>
      </c>
      <c r="AD9" s="199"/>
      <c r="AE9" s="199"/>
      <c r="AF9" s="199"/>
      <c r="AG9" s="199"/>
      <c r="AH9" s="171" t="s">
        <v>47</v>
      </c>
      <c r="AI9" s="171"/>
      <c r="AJ9" s="172"/>
      <c r="AK9" s="181" t="str">
        <f>IFERROR(AC9/U9*100,"")</f>
        <v/>
      </c>
      <c r="AL9" s="181"/>
      <c r="AM9" s="181"/>
      <c r="AN9" s="181"/>
      <c r="AO9" s="181"/>
      <c r="AP9" s="181"/>
      <c r="AQ9" s="179" t="s">
        <v>13</v>
      </c>
      <c r="AR9" s="180"/>
      <c r="BA9" s="9"/>
    </row>
    <row r="10" spans="1:53" ht="36" customHeight="1">
      <c r="A10" s="176"/>
      <c r="B10" s="177"/>
      <c r="C10" s="177"/>
      <c r="D10" s="177"/>
      <c r="E10" s="178"/>
      <c r="F10" s="176"/>
      <c r="G10" s="200"/>
      <c r="H10" s="200"/>
      <c r="I10" s="200"/>
      <c r="J10" s="178"/>
      <c r="K10" s="214" t="s">
        <v>78</v>
      </c>
      <c r="L10" s="215"/>
      <c r="M10" s="215"/>
      <c r="N10" s="215"/>
      <c r="O10" s="215"/>
      <c r="P10" s="215"/>
      <c r="Q10" s="215"/>
      <c r="R10" s="215"/>
      <c r="S10" s="215"/>
      <c r="T10" s="216"/>
      <c r="U10" s="231" t="str">
        <f>IFERROR(U8/U11,"")</f>
        <v/>
      </c>
      <c r="V10" s="232"/>
      <c r="W10" s="232"/>
      <c r="X10" s="232"/>
      <c r="Y10" s="232"/>
      <c r="Z10" s="191" t="s">
        <v>47</v>
      </c>
      <c r="AA10" s="191"/>
      <c r="AB10" s="191"/>
      <c r="AC10" s="196" t="str">
        <f>IFERROR(AC8/AC11,"")</f>
        <v/>
      </c>
      <c r="AD10" s="197"/>
      <c r="AE10" s="197"/>
      <c r="AF10" s="197"/>
      <c r="AG10" s="197"/>
      <c r="AH10" s="192" t="s">
        <v>47</v>
      </c>
      <c r="AI10" s="192"/>
      <c r="AJ10" s="193"/>
      <c r="AK10" s="181" t="str">
        <f>IFERROR(AC10/U10*100,"")</f>
        <v/>
      </c>
      <c r="AL10" s="181"/>
      <c r="AM10" s="181"/>
      <c r="AN10" s="181"/>
      <c r="AO10" s="181"/>
      <c r="AP10" s="181"/>
      <c r="AQ10" s="194" t="s">
        <v>13</v>
      </c>
      <c r="AR10" s="195"/>
    </row>
    <row r="11" spans="1:53" ht="36" customHeight="1">
      <c r="A11" s="176"/>
      <c r="B11" s="177"/>
      <c r="C11" s="177"/>
      <c r="D11" s="177"/>
      <c r="E11" s="178"/>
      <c r="F11" s="176"/>
      <c r="G11" s="200"/>
      <c r="H11" s="200"/>
      <c r="I11" s="200"/>
      <c r="J11" s="178"/>
      <c r="K11" s="173" t="s">
        <v>86</v>
      </c>
      <c r="L11" s="174"/>
      <c r="M11" s="174"/>
      <c r="N11" s="174"/>
      <c r="O11" s="174"/>
      <c r="P11" s="174"/>
      <c r="Q11" s="174"/>
      <c r="R11" s="174"/>
      <c r="S11" s="174"/>
      <c r="T11" s="175"/>
      <c r="U11" s="229"/>
      <c r="V11" s="230"/>
      <c r="W11" s="230"/>
      <c r="X11" s="230"/>
      <c r="Y11" s="230"/>
      <c r="Z11" s="230"/>
      <c r="AA11" s="230"/>
      <c r="AB11" s="230"/>
      <c r="AC11" s="229"/>
      <c r="AD11" s="230"/>
      <c r="AE11" s="230"/>
      <c r="AF11" s="230"/>
      <c r="AG11" s="230"/>
      <c r="AH11" s="230"/>
      <c r="AI11" s="230"/>
      <c r="AJ11" s="244"/>
      <c r="AK11" s="251" t="str">
        <f>IF(U11=0," ",AC11/U11*100)</f>
        <v xml:space="preserve"> </v>
      </c>
      <c r="AL11" s="251"/>
      <c r="AM11" s="251"/>
      <c r="AN11" s="251"/>
      <c r="AO11" s="251"/>
      <c r="AP11" s="251"/>
      <c r="AQ11" s="258" t="s">
        <v>13</v>
      </c>
      <c r="AR11" s="259"/>
    </row>
    <row r="12" spans="1:53" ht="27.6" customHeight="1">
      <c r="A12" s="176"/>
      <c r="B12" s="177"/>
      <c r="C12" s="177"/>
      <c r="D12" s="177"/>
      <c r="E12" s="178"/>
      <c r="F12" s="176"/>
      <c r="G12" s="200"/>
      <c r="H12" s="200"/>
      <c r="I12" s="200"/>
      <c r="J12" s="178"/>
      <c r="K12" s="237"/>
      <c r="L12" s="174" t="s">
        <v>72</v>
      </c>
      <c r="M12" s="174"/>
      <c r="N12" s="174"/>
      <c r="O12" s="174"/>
      <c r="P12" s="174"/>
      <c r="Q12" s="174"/>
      <c r="R12" s="174"/>
      <c r="S12" s="174"/>
      <c r="T12" s="175"/>
      <c r="U12" s="239"/>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1"/>
    </row>
    <row r="13" spans="1:53" ht="24" customHeight="1">
      <c r="A13" s="176"/>
      <c r="B13" s="177"/>
      <c r="C13" s="177"/>
      <c r="D13" s="177"/>
      <c r="E13" s="178"/>
      <c r="F13" s="234"/>
      <c r="G13" s="235"/>
      <c r="H13" s="235"/>
      <c r="I13" s="235"/>
      <c r="J13" s="236"/>
      <c r="K13" s="238"/>
      <c r="L13" s="235"/>
      <c r="M13" s="235"/>
      <c r="N13" s="235"/>
      <c r="O13" s="235"/>
      <c r="P13" s="235"/>
      <c r="Q13" s="235"/>
      <c r="R13" s="235"/>
      <c r="S13" s="235"/>
      <c r="T13" s="236"/>
      <c r="U13" s="12"/>
      <c r="V13" s="12"/>
      <c r="W13" s="12" t="s">
        <v>7</v>
      </c>
      <c r="X13" s="12"/>
      <c r="Y13" s="12"/>
      <c r="Z13" s="12"/>
      <c r="AA13" s="12"/>
      <c r="AB13" s="13"/>
      <c r="AC13" s="12"/>
      <c r="AD13" s="260"/>
      <c r="AE13" s="260"/>
      <c r="AF13" s="260"/>
      <c r="AG13" s="260"/>
      <c r="AH13" s="260"/>
      <c r="AI13" s="260"/>
      <c r="AJ13" s="260"/>
      <c r="AK13" s="260"/>
      <c r="AL13" s="260"/>
      <c r="AM13" s="260"/>
      <c r="AN13" s="260"/>
      <c r="AO13" s="260"/>
      <c r="AP13" s="260"/>
      <c r="AQ13" s="260"/>
      <c r="AR13" s="14" t="s">
        <v>8</v>
      </c>
    </row>
    <row r="14" spans="1:53" ht="13.5" customHeight="1">
      <c r="A14" s="176"/>
      <c r="B14" s="177"/>
      <c r="C14" s="177"/>
      <c r="D14" s="177"/>
      <c r="E14" s="178"/>
      <c r="F14" s="214" t="s">
        <v>64</v>
      </c>
      <c r="G14" s="215"/>
      <c r="H14" s="215"/>
      <c r="I14" s="215"/>
      <c r="J14" s="216"/>
      <c r="K14" s="214" t="s">
        <v>80</v>
      </c>
      <c r="L14" s="215"/>
      <c r="M14" s="215"/>
      <c r="N14" s="215"/>
      <c r="O14" s="215"/>
      <c r="P14" s="215"/>
      <c r="Q14" s="215"/>
      <c r="R14" s="215"/>
      <c r="S14" s="215"/>
      <c r="T14" s="216"/>
      <c r="U14" s="165" t="s">
        <v>60</v>
      </c>
      <c r="V14" s="166"/>
      <c r="W14" s="166"/>
      <c r="X14" s="166"/>
      <c r="Y14" s="166"/>
      <c r="Z14" s="166"/>
      <c r="AA14" s="166"/>
      <c r="AB14" s="167"/>
      <c r="AC14" s="165" t="s">
        <v>66</v>
      </c>
      <c r="AD14" s="166"/>
      <c r="AE14" s="166"/>
      <c r="AF14" s="166"/>
      <c r="AG14" s="166"/>
      <c r="AH14" s="166"/>
      <c r="AI14" s="166"/>
      <c r="AJ14" s="167"/>
      <c r="AK14" s="165" t="s">
        <v>70</v>
      </c>
      <c r="AL14" s="166"/>
      <c r="AM14" s="166"/>
      <c r="AN14" s="166"/>
      <c r="AO14" s="166"/>
      <c r="AP14" s="166"/>
      <c r="AQ14" s="166"/>
      <c r="AR14" s="167"/>
    </row>
    <row r="15" spans="1:53" ht="13.5" customHeight="1">
      <c r="A15" s="176"/>
      <c r="B15" s="177"/>
      <c r="C15" s="177"/>
      <c r="D15" s="177"/>
      <c r="E15" s="178"/>
      <c r="F15" s="217"/>
      <c r="G15" s="226"/>
      <c r="H15" s="226"/>
      <c r="I15" s="226"/>
      <c r="J15" s="219"/>
      <c r="K15" s="217"/>
      <c r="L15" s="218"/>
      <c r="M15" s="218"/>
      <c r="N15" s="218"/>
      <c r="O15" s="218"/>
      <c r="P15" s="218"/>
      <c r="Q15" s="218"/>
      <c r="R15" s="218"/>
      <c r="S15" s="218"/>
      <c r="T15" s="219"/>
      <c r="U15" s="220"/>
      <c r="V15" s="221"/>
      <c r="W15" s="221"/>
      <c r="X15" s="221"/>
      <c r="Y15" s="221"/>
      <c r="Z15" s="221"/>
      <c r="AA15" s="221"/>
      <c r="AB15" s="222"/>
      <c r="AC15" s="220"/>
      <c r="AD15" s="221"/>
      <c r="AE15" s="221"/>
      <c r="AF15" s="221"/>
      <c r="AG15" s="221"/>
      <c r="AH15" s="221"/>
      <c r="AI15" s="221"/>
      <c r="AJ15" s="222"/>
      <c r="AK15" s="220"/>
      <c r="AL15" s="221"/>
      <c r="AM15" s="221"/>
      <c r="AN15" s="221"/>
      <c r="AO15" s="221"/>
      <c r="AP15" s="221"/>
      <c r="AQ15" s="221"/>
      <c r="AR15" s="222"/>
    </row>
    <row r="16" spans="1:53" ht="36.950000000000003" customHeight="1">
      <c r="A16" s="176"/>
      <c r="B16" s="177"/>
      <c r="C16" s="177"/>
      <c r="D16" s="177"/>
      <c r="E16" s="178"/>
      <c r="F16" s="217"/>
      <c r="G16" s="226"/>
      <c r="H16" s="226"/>
      <c r="I16" s="226"/>
      <c r="J16" s="219"/>
      <c r="K16" s="217"/>
      <c r="L16" s="218"/>
      <c r="M16" s="218"/>
      <c r="N16" s="218"/>
      <c r="O16" s="218"/>
      <c r="P16" s="218"/>
      <c r="Q16" s="218"/>
      <c r="R16" s="218"/>
      <c r="S16" s="218"/>
      <c r="T16" s="219"/>
      <c r="U16" s="223" t="s">
        <v>61</v>
      </c>
      <c r="V16" s="224"/>
      <c r="W16" s="224"/>
      <c r="X16" s="224"/>
      <c r="Y16" s="224"/>
      <c r="Z16" s="224"/>
      <c r="AA16" s="224"/>
      <c r="AB16" s="225"/>
      <c r="AC16" s="211"/>
      <c r="AD16" s="212"/>
      <c r="AE16" s="212"/>
      <c r="AF16" s="212"/>
      <c r="AG16" s="212"/>
      <c r="AH16" s="212"/>
      <c r="AI16" s="212"/>
      <c r="AJ16" s="213"/>
      <c r="AK16" s="211"/>
      <c r="AL16" s="212"/>
      <c r="AM16" s="212"/>
      <c r="AN16" s="212"/>
      <c r="AO16" s="212"/>
      <c r="AP16" s="10" t="s">
        <v>87</v>
      </c>
      <c r="AQ16" s="10"/>
      <c r="AR16" s="11"/>
    </row>
    <row r="17" spans="1:44" ht="36.950000000000003" customHeight="1">
      <c r="A17" s="176"/>
      <c r="B17" s="177"/>
      <c r="C17" s="177"/>
      <c r="D17" s="177"/>
      <c r="E17" s="178"/>
      <c r="F17" s="217"/>
      <c r="G17" s="226"/>
      <c r="H17" s="226"/>
      <c r="I17" s="226"/>
      <c r="J17" s="219"/>
      <c r="K17" s="217"/>
      <c r="L17" s="218"/>
      <c r="M17" s="218"/>
      <c r="N17" s="218"/>
      <c r="O17" s="218"/>
      <c r="P17" s="218"/>
      <c r="Q17" s="218"/>
      <c r="R17" s="218"/>
      <c r="S17" s="218"/>
      <c r="T17" s="219"/>
      <c r="U17" s="223" t="s">
        <v>62</v>
      </c>
      <c r="V17" s="224"/>
      <c r="W17" s="224"/>
      <c r="X17" s="224"/>
      <c r="Y17" s="224"/>
      <c r="Z17" s="224"/>
      <c r="AA17" s="224"/>
      <c r="AB17" s="225"/>
      <c r="AC17" s="211"/>
      <c r="AD17" s="212"/>
      <c r="AE17" s="212"/>
      <c r="AF17" s="212"/>
      <c r="AG17" s="212"/>
      <c r="AH17" s="212"/>
      <c r="AI17" s="212"/>
      <c r="AJ17" s="213"/>
      <c r="AK17" s="211"/>
      <c r="AL17" s="212"/>
      <c r="AM17" s="212"/>
      <c r="AN17" s="212"/>
      <c r="AO17" s="212"/>
      <c r="AP17" s="10" t="s">
        <v>87</v>
      </c>
      <c r="AQ17" s="10"/>
      <c r="AR17" s="11"/>
    </row>
    <row r="18" spans="1:44" ht="36.950000000000003" customHeight="1">
      <c r="A18" s="176"/>
      <c r="B18" s="177"/>
      <c r="C18" s="177"/>
      <c r="D18" s="177"/>
      <c r="E18" s="178"/>
      <c r="F18" s="217"/>
      <c r="G18" s="226"/>
      <c r="H18" s="226"/>
      <c r="I18" s="226"/>
      <c r="J18" s="219"/>
      <c r="K18" s="217"/>
      <c r="L18" s="218"/>
      <c r="M18" s="218"/>
      <c r="N18" s="218"/>
      <c r="O18" s="218"/>
      <c r="P18" s="218"/>
      <c r="Q18" s="218"/>
      <c r="R18" s="218"/>
      <c r="S18" s="218"/>
      <c r="T18" s="219"/>
      <c r="U18" s="208" t="s">
        <v>63</v>
      </c>
      <c r="V18" s="209"/>
      <c r="W18" s="209"/>
      <c r="X18" s="209"/>
      <c r="Y18" s="209"/>
      <c r="Z18" s="209"/>
      <c r="AA18" s="209"/>
      <c r="AB18" s="210"/>
      <c r="AC18" s="211"/>
      <c r="AD18" s="212"/>
      <c r="AE18" s="212"/>
      <c r="AF18" s="212"/>
      <c r="AG18" s="212"/>
      <c r="AH18" s="212"/>
      <c r="AI18" s="212"/>
      <c r="AJ18" s="213"/>
      <c r="AK18" s="211"/>
      <c r="AL18" s="212"/>
      <c r="AM18" s="212"/>
      <c r="AN18" s="212"/>
      <c r="AO18" s="212"/>
      <c r="AP18" s="10" t="s">
        <v>87</v>
      </c>
      <c r="AQ18" s="10"/>
      <c r="AR18" s="11"/>
    </row>
    <row r="19" spans="1:44" ht="27" customHeight="1">
      <c r="A19" s="173" t="s">
        <v>14</v>
      </c>
      <c r="B19" s="174"/>
      <c r="C19" s="174"/>
      <c r="D19" s="174"/>
      <c r="E19" s="175"/>
      <c r="F19" s="204" t="s">
        <v>59</v>
      </c>
      <c r="G19" s="205"/>
      <c r="H19" s="205"/>
      <c r="I19" s="205"/>
      <c r="J19" s="205"/>
      <c r="K19" s="205"/>
      <c r="L19" s="205"/>
      <c r="M19" s="205"/>
      <c r="N19" s="205"/>
      <c r="O19" s="205"/>
      <c r="P19" s="205"/>
      <c r="Q19" s="205"/>
      <c r="R19" s="205"/>
      <c r="S19" s="205"/>
      <c r="T19" s="205"/>
      <c r="U19" s="205"/>
      <c r="V19" s="205"/>
      <c r="W19" s="205"/>
      <c r="X19" s="206"/>
      <c r="Y19" s="207" t="str">
        <f>IF(報告書鑑!X33="","",報告書鑑!X33-1)</f>
        <v/>
      </c>
      <c r="Z19" s="171"/>
      <c r="AA19" s="171"/>
      <c r="AB19" s="171"/>
      <c r="AC19" s="171"/>
      <c r="AD19" s="171"/>
      <c r="AE19" s="171"/>
      <c r="AF19" s="171"/>
      <c r="AG19" s="171"/>
      <c r="AH19" s="171"/>
      <c r="AI19" s="171"/>
      <c r="AJ19" s="171"/>
      <c r="AK19" s="171"/>
      <c r="AL19" s="171"/>
      <c r="AM19" s="171"/>
      <c r="AN19" s="171"/>
      <c r="AO19" s="171"/>
      <c r="AP19" s="242" t="s">
        <v>4</v>
      </c>
      <c r="AQ19" s="242"/>
      <c r="AR19" s="243"/>
    </row>
    <row r="20" spans="1:44" ht="27" customHeight="1">
      <c r="A20" s="176"/>
      <c r="B20" s="200"/>
      <c r="C20" s="200"/>
      <c r="D20" s="200"/>
      <c r="E20" s="178"/>
      <c r="F20" s="263" t="s">
        <v>34</v>
      </c>
      <c r="G20" s="263"/>
      <c r="H20" s="263"/>
      <c r="I20" s="263"/>
      <c r="J20" s="263"/>
      <c r="K20" s="263"/>
      <c r="L20" s="263"/>
      <c r="M20" s="263"/>
      <c r="N20" s="263"/>
      <c r="O20" s="263"/>
      <c r="P20" s="263"/>
      <c r="Q20" s="263"/>
      <c r="R20" s="263"/>
      <c r="S20" s="245" t="s">
        <v>83</v>
      </c>
      <c r="T20" s="246"/>
      <c r="U20" s="246"/>
      <c r="V20" s="246"/>
      <c r="W20" s="246"/>
      <c r="X20" s="246"/>
      <c r="Y20" s="246"/>
      <c r="Z20" s="246"/>
      <c r="AA20" s="246"/>
      <c r="AB20" s="246"/>
      <c r="AC20" s="246"/>
      <c r="AD20" s="246"/>
      <c r="AE20" s="247"/>
      <c r="AF20" s="245" t="s">
        <v>84</v>
      </c>
      <c r="AG20" s="246"/>
      <c r="AH20" s="246"/>
      <c r="AI20" s="246"/>
      <c r="AJ20" s="246"/>
      <c r="AK20" s="246"/>
      <c r="AL20" s="246"/>
      <c r="AM20" s="246"/>
      <c r="AN20" s="246"/>
      <c r="AO20" s="246"/>
      <c r="AP20" s="246"/>
      <c r="AQ20" s="246"/>
      <c r="AR20" s="247"/>
    </row>
    <row r="21" spans="1:44" ht="24.95" customHeight="1">
      <c r="A21" s="176"/>
      <c r="B21" s="200"/>
      <c r="C21" s="200"/>
      <c r="D21" s="200"/>
      <c r="E21" s="178"/>
      <c r="F21" s="262"/>
      <c r="G21" s="262"/>
      <c r="H21" s="262"/>
      <c r="I21" s="262"/>
      <c r="J21" s="262"/>
      <c r="K21" s="262"/>
      <c r="L21" s="262"/>
      <c r="M21" s="262"/>
      <c r="N21" s="262"/>
      <c r="O21" s="262"/>
      <c r="P21" s="262"/>
      <c r="Q21" s="262"/>
      <c r="R21" s="262"/>
      <c r="S21" s="248"/>
      <c r="T21" s="249"/>
      <c r="U21" s="249"/>
      <c r="V21" s="249"/>
      <c r="W21" s="249"/>
      <c r="X21" s="249"/>
      <c r="Y21" s="249"/>
      <c r="Z21" s="249"/>
      <c r="AA21" s="249"/>
      <c r="AB21" s="249"/>
      <c r="AC21" s="249"/>
      <c r="AD21" s="249"/>
      <c r="AE21" s="250"/>
      <c r="AF21" s="203"/>
      <c r="AG21" s="203"/>
      <c r="AH21" s="203"/>
      <c r="AI21" s="203"/>
      <c r="AJ21" s="203"/>
      <c r="AK21" s="203"/>
      <c r="AL21" s="203"/>
      <c r="AM21" s="203"/>
      <c r="AN21" s="203"/>
      <c r="AO21" s="203"/>
      <c r="AP21" s="203"/>
      <c r="AQ21" s="203"/>
      <c r="AR21" s="203"/>
    </row>
    <row r="22" spans="1:44" ht="24.95" customHeight="1">
      <c r="A22" s="176"/>
      <c r="B22" s="200"/>
      <c r="C22" s="200"/>
      <c r="D22" s="200"/>
      <c r="E22" s="178"/>
      <c r="F22" s="262"/>
      <c r="G22" s="262"/>
      <c r="H22" s="262"/>
      <c r="I22" s="262"/>
      <c r="J22" s="262"/>
      <c r="K22" s="262"/>
      <c r="L22" s="262"/>
      <c r="M22" s="262"/>
      <c r="N22" s="262"/>
      <c r="O22" s="262"/>
      <c r="P22" s="262"/>
      <c r="Q22" s="262"/>
      <c r="R22" s="262"/>
      <c r="S22" s="201"/>
      <c r="T22" s="201"/>
      <c r="U22" s="201"/>
      <c r="V22" s="201"/>
      <c r="W22" s="201"/>
      <c r="X22" s="201"/>
      <c r="Y22" s="201"/>
      <c r="Z22" s="201"/>
      <c r="AA22" s="201"/>
      <c r="AB22" s="201"/>
      <c r="AC22" s="201"/>
      <c r="AD22" s="201"/>
      <c r="AE22" s="201"/>
      <c r="AF22" s="203"/>
      <c r="AG22" s="203"/>
      <c r="AH22" s="203"/>
      <c r="AI22" s="203"/>
      <c r="AJ22" s="203"/>
      <c r="AK22" s="203"/>
      <c r="AL22" s="203"/>
      <c r="AM22" s="203"/>
      <c r="AN22" s="203"/>
      <c r="AO22" s="203"/>
      <c r="AP22" s="203"/>
      <c r="AQ22" s="203"/>
      <c r="AR22" s="203"/>
    </row>
    <row r="23" spans="1:44" ht="24.95" customHeight="1">
      <c r="A23" s="176"/>
      <c r="B23" s="200"/>
      <c r="C23" s="200"/>
      <c r="D23" s="200"/>
      <c r="E23" s="178"/>
      <c r="F23" s="262"/>
      <c r="G23" s="262"/>
      <c r="H23" s="262"/>
      <c r="I23" s="262"/>
      <c r="J23" s="262"/>
      <c r="K23" s="262"/>
      <c r="L23" s="262"/>
      <c r="M23" s="262"/>
      <c r="N23" s="262"/>
      <c r="O23" s="262"/>
      <c r="P23" s="262"/>
      <c r="Q23" s="262"/>
      <c r="R23" s="262"/>
      <c r="S23" s="201"/>
      <c r="T23" s="201"/>
      <c r="U23" s="201"/>
      <c r="V23" s="201"/>
      <c r="W23" s="201"/>
      <c r="X23" s="201"/>
      <c r="Y23" s="201"/>
      <c r="Z23" s="201"/>
      <c r="AA23" s="201"/>
      <c r="AB23" s="201"/>
      <c r="AC23" s="201"/>
      <c r="AD23" s="201"/>
      <c r="AE23" s="201"/>
      <c r="AF23" s="203"/>
      <c r="AG23" s="203"/>
      <c r="AH23" s="203"/>
      <c r="AI23" s="203"/>
      <c r="AJ23" s="203"/>
      <c r="AK23" s="203"/>
      <c r="AL23" s="203"/>
      <c r="AM23" s="203"/>
      <c r="AN23" s="203"/>
      <c r="AO23" s="203"/>
      <c r="AP23" s="203"/>
      <c r="AQ23" s="203"/>
      <c r="AR23" s="203"/>
    </row>
    <row r="24" spans="1:44" ht="24.95" customHeight="1">
      <c r="A24" s="176"/>
      <c r="B24" s="200"/>
      <c r="C24" s="200"/>
      <c r="D24" s="200"/>
      <c r="E24" s="178"/>
      <c r="F24" s="262"/>
      <c r="G24" s="262"/>
      <c r="H24" s="262"/>
      <c r="I24" s="262"/>
      <c r="J24" s="262"/>
      <c r="K24" s="262"/>
      <c r="L24" s="262"/>
      <c r="M24" s="262"/>
      <c r="N24" s="262"/>
      <c r="O24" s="262"/>
      <c r="P24" s="262"/>
      <c r="Q24" s="262"/>
      <c r="R24" s="262"/>
      <c r="S24" s="201"/>
      <c r="T24" s="201"/>
      <c r="U24" s="201"/>
      <c r="V24" s="201"/>
      <c r="W24" s="201"/>
      <c r="X24" s="201"/>
      <c r="Y24" s="201"/>
      <c r="Z24" s="201"/>
      <c r="AA24" s="201"/>
      <c r="AB24" s="201"/>
      <c r="AC24" s="201"/>
      <c r="AD24" s="201"/>
      <c r="AE24" s="201"/>
      <c r="AF24" s="203"/>
      <c r="AG24" s="203"/>
      <c r="AH24" s="203"/>
      <c r="AI24" s="203"/>
      <c r="AJ24" s="203"/>
      <c r="AK24" s="203"/>
      <c r="AL24" s="203"/>
      <c r="AM24" s="203"/>
      <c r="AN24" s="203"/>
      <c r="AO24" s="203"/>
      <c r="AP24" s="203"/>
      <c r="AQ24" s="203"/>
      <c r="AR24" s="203"/>
    </row>
    <row r="25" spans="1:44" ht="24.95" customHeight="1">
      <c r="A25" s="176"/>
      <c r="B25" s="200"/>
      <c r="C25" s="200"/>
      <c r="D25" s="200"/>
      <c r="E25" s="178"/>
      <c r="F25" s="262"/>
      <c r="G25" s="262"/>
      <c r="H25" s="262"/>
      <c r="I25" s="262"/>
      <c r="J25" s="262"/>
      <c r="K25" s="262"/>
      <c r="L25" s="262"/>
      <c r="M25" s="262"/>
      <c r="N25" s="262"/>
      <c r="O25" s="262"/>
      <c r="P25" s="262"/>
      <c r="Q25" s="262"/>
      <c r="R25" s="262"/>
      <c r="S25" s="201"/>
      <c r="T25" s="201"/>
      <c r="U25" s="201"/>
      <c r="V25" s="201"/>
      <c r="W25" s="201"/>
      <c r="X25" s="201"/>
      <c r="Y25" s="201"/>
      <c r="Z25" s="201"/>
      <c r="AA25" s="201"/>
      <c r="AB25" s="201"/>
      <c r="AC25" s="201"/>
      <c r="AD25" s="201"/>
      <c r="AE25" s="201"/>
      <c r="AF25" s="203"/>
      <c r="AG25" s="203"/>
      <c r="AH25" s="203"/>
      <c r="AI25" s="203"/>
      <c r="AJ25" s="203"/>
      <c r="AK25" s="203"/>
      <c r="AL25" s="203"/>
      <c r="AM25" s="203"/>
      <c r="AN25" s="203"/>
      <c r="AO25" s="203"/>
      <c r="AP25" s="203"/>
      <c r="AQ25" s="203"/>
      <c r="AR25" s="203"/>
    </row>
    <row r="26" spans="1:44" ht="52.15" customHeight="1">
      <c r="A26" s="252" t="s">
        <v>180</v>
      </c>
      <c r="B26" s="253"/>
      <c r="C26" s="253"/>
      <c r="D26" s="253"/>
      <c r="E26" s="254"/>
      <c r="F26" s="255"/>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7"/>
    </row>
    <row r="27" spans="1:44" ht="60" customHeight="1">
      <c r="A27" s="252" t="s">
        <v>3</v>
      </c>
      <c r="B27" s="253"/>
      <c r="C27" s="253"/>
      <c r="D27" s="253"/>
      <c r="E27" s="254"/>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row>
    <row r="32" spans="1:44">
      <c r="H32" s="3" t="s">
        <v>6</v>
      </c>
    </row>
  </sheetData>
  <sheetProtection formatCells="0" selectLockedCells="1"/>
  <dataConsolidate/>
  <mergeCells count="89">
    <mergeCell ref="A26:E26"/>
    <mergeCell ref="F26:AR26"/>
    <mergeCell ref="AQ11:AR11"/>
    <mergeCell ref="AD13:AQ13"/>
    <mergeCell ref="A27:E27"/>
    <mergeCell ref="F27:AR27"/>
    <mergeCell ref="F25:R25"/>
    <mergeCell ref="F24:R24"/>
    <mergeCell ref="A19:E25"/>
    <mergeCell ref="F20:R20"/>
    <mergeCell ref="F21:R21"/>
    <mergeCell ref="F22:R22"/>
    <mergeCell ref="F23:R23"/>
    <mergeCell ref="A4:E18"/>
    <mergeCell ref="AC16:AJ16"/>
    <mergeCell ref="AK16:AO16"/>
    <mergeCell ref="S25:AE25"/>
    <mergeCell ref="U12:AR12"/>
    <mergeCell ref="AK10:AP10"/>
    <mergeCell ref="AF25:AR25"/>
    <mergeCell ref="AP19:AR19"/>
    <mergeCell ref="S24:AE24"/>
    <mergeCell ref="AC11:AJ11"/>
    <mergeCell ref="S20:AE20"/>
    <mergeCell ref="AF20:AR20"/>
    <mergeCell ref="S21:AE21"/>
    <mergeCell ref="AF21:AR21"/>
    <mergeCell ref="S22:AE22"/>
    <mergeCell ref="AF22:AR22"/>
    <mergeCell ref="AC17:AJ17"/>
    <mergeCell ref="AK17:AO17"/>
    <mergeCell ref="AK11:AP11"/>
    <mergeCell ref="K8:T8"/>
    <mergeCell ref="K12:K13"/>
    <mergeCell ref="L12:T13"/>
    <mergeCell ref="Z8:AB8"/>
    <mergeCell ref="U17:AB17"/>
    <mergeCell ref="F14:J18"/>
    <mergeCell ref="U9:Y9"/>
    <mergeCell ref="U11:AB11"/>
    <mergeCell ref="U10:Y10"/>
    <mergeCell ref="K9:T9"/>
    <mergeCell ref="K10:T10"/>
    <mergeCell ref="F9:J13"/>
    <mergeCell ref="K11:T11"/>
    <mergeCell ref="F4:T6"/>
    <mergeCell ref="S23:AE23"/>
    <mergeCell ref="F7:J8"/>
    <mergeCell ref="K7:T7"/>
    <mergeCell ref="AF24:AR24"/>
    <mergeCell ref="AF23:AR23"/>
    <mergeCell ref="F19:X19"/>
    <mergeCell ref="Y19:AO19"/>
    <mergeCell ref="U18:AB18"/>
    <mergeCell ref="AC18:AJ18"/>
    <mergeCell ref="AK18:AO18"/>
    <mergeCell ref="K14:T18"/>
    <mergeCell ref="AK14:AR15"/>
    <mergeCell ref="AC14:AJ15"/>
    <mergeCell ref="U14:AB15"/>
    <mergeCell ref="U16:AB16"/>
    <mergeCell ref="Z6:AB6"/>
    <mergeCell ref="AQ7:AR7"/>
    <mergeCell ref="AH6:AJ6"/>
    <mergeCell ref="Z10:AB10"/>
    <mergeCell ref="AH10:AJ10"/>
    <mergeCell ref="AQ10:AR10"/>
    <mergeCell ref="AC10:AG10"/>
    <mergeCell ref="AC6:AG6"/>
    <mergeCell ref="AC7:AG7"/>
    <mergeCell ref="Z7:AB7"/>
    <mergeCell ref="AK9:AP9"/>
    <mergeCell ref="AC9:AG9"/>
    <mergeCell ref="AC4:AJ5"/>
    <mergeCell ref="AH7:AJ7"/>
    <mergeCell ref="U4:AB5"/>
    <mergeCell ref="AK4:AR5"/>
    <mergeCell ref="Z9:AB9"/>
    <mergeCell ref="AH9:AJ9"/>
    <mergeCell ref="AQ9:AR9"/>
    <mergeCell ref="AK8:AP8"/>
    <mergeCell ref="AK7:AP7"/>
    <mergeCell ref="AQ8:AR8"/>
    <mergeCell ref="AK6:AR6"/>
    <mergeCell ref="AC8:AG8"/>
    <mergeCell ref="AH8:AJ8"/>
    <mergeCell ref="U6:Y6"/>
    <mergeCell ref="U7:Y7"/>
    <mergeCell ref="U8:Y8"/>
  </mergeCells>
  <phoneticPr fontId="2"/>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rowBreaks count="1" manualBreakCount="1">
    <brk id="28" max="43" man="1"/>
  </rowBreaks>
  <ignoredErrors>
    <ignoredError sqref="Z10:AC10 Z9:AC9 AD9:AG9 AD10:AG10 AC7:AG8 V9:Y9 V10:Y10 U9 U10"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3"/>
  <sheetViews>
    <sheetView showGridLines="0" view="pageBreakPreview" zoomScaleNormal="100" zoomScaleSheetLayoutView="100" workbookViewId="0">
      <selection activeCell="AC14" sqref="AC14:AF14"/>
    </sheetView>
  </sheetViews>
  <sheetFormatPr defaultColWidth="2.875" defaultRowHeight="13.5"/>
  <cols>
    <col min="1" max="32" width="2.75" style="1" customWidth="1"/>
    <col min="33" max="16384" width="2.875" style="1"/>
  </cols>
  <sheetData>
    <row r="1" spans="1:51">
      <c r="A1" s="6" t="s">
        <v>9</v>
      </c>
    </row>
    <row r="2" spans="1:51" ht="12.7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51">
      <c r="A3" s="3" t="s">
        <v>187</v>
      </c>
    </row>
    <row r="4" spans="1:51" ht="23.25" customHeight="1">
      <c r="A4" s="126" t="s">
        <v>37</v>
      </c>
      <c r="B4" s="128"/>
      <c r="C4" s="138" t="s">
        <v>36</v>
      </c>
      <c r="D4" s="138"/>
      <c r="E4" s="138"/>
      <c r="F4" s="138" t="s">
        <v>68</v>
      </c>
      <c r="G4" s="138"/>
      <c r="H4" s="138"/>
      <c r="I4" s="138"/>
      <c r="J4" s="138"/>
      <c r="K4" s="126" t="s">
        <v>69</v>
      </c>
      <c r="L4" s="127"/>
      <c r="M4" s="127"/>
      <c r="N4" s="127"/>
      <c r="O4" s="127"/>
      <c r="P4" s="127"/>
      <c r="Q4" s="128"/>
      <c r="R4" s="126" t="s">
        <v>181</v>
      </c>
      <c r="S4" s="127"/>
      <c r="T4" s="127"/>
      <c r="U4" s="127"/>
      <c r="V4" s="127"/>
      <c r="W4" s="127"/>
      <c r="X4" s="128"/>
      <c r="Y4" s="245" t="s">
        <v>182</v>
      </c>
      <c r="Z4" s="246"/>
      <c r="AA4" s="246"/>
      <c r="AB4" s="247"/>
      <c r="AC4" s="263" t="s">
        <v>183</v>
      </c>
      <c r="AD4" s="263"/>
      <c r="AE4" s="263"/>
      <c r="AF4" s="263"/>
      <c r="AQ4" s="18"/>
      <c r="AR4" s="18"/>
      <c r="AS4" s="18"/>
      <c r="AT4" s="18"/>
      <c r="AU4" s="18"/>
      <c r="AV4" s="18"/>
      <c r="AW4" s="18"/>
      <c r="AX4" s="18"/>
      <c r="AY4" s="18"/>
    </row>
    <row r="5" spans="1:51" ht="23.25" customHeight="1">
      <c r="A5" s="142"/>
      <c r="B5" s="144"/>
      <c r="C5" s="138"/>
      <c r="D5" s="138"/>
      <c r="E5" s="138"/>
      <c r="F5" s="138"/>
      <c r="G5" s="138"/>
      <c r="H5" s="138"/>
      <c r="I5" s="138"/>
      <c r="J5" s="138"/>
      <c r="K5" s="129"/>
      <c r="L5" s="130"/>
      <c r="M5" s="130"/>
      <c r="N5" s="130"/>
      <c r="O5" s="130"/>
      <c r="P5" s="130"/>
      <c r="Q5" s="131"/>
      <c r="R5" s="129"/>
      <c r="S5" s="130"/>
      <c r="T5" s="130"/>
      <c r="U5" s="130"/>
      <c r="V5" s="130"/>
      <c r="W5" s="130"/>
      <c r="X5" s="131"/>
      <c r="Y5" s="265"/>
      <c r="Z5" s="266"/>
      <c r="AA5" s="266"/>
      <c r="AB5" s="267"/>
      <c r="AC5" s="263"/>
      <c r="AD5" s="263"/>
      <c r="AE5" s="263"/>
      <c r="AF5" s="263"/>
      <c r="AQ5" s="18"/>
      <c r="AR5" s="18"/>
      <c r="AS5" s="18"/>
      <c r="AT5" s="18"/>
      <c r="AU5" s="18"/>
      <c r="AV5" s="18"/>
      <c r="AW5" s="18"/>
      <c r="AX5" s="18"/>
      <c r="AY5" s="18"/>
    </row>
    <row r="6" spans="1:51" ht="26.1" customHeight="1">
      <c r="A6" s="126">
        <v>1</v>
      </c>
      <c r="B6" s="128"/>
      <c r="C6" s="271"/>
      <c r="D6" s="271"/>
      <c r="E6" s="271"/>
      <c r="F6" s="271"/>
      <c r="G6" s="271"/>
      <c r="H6" s="271"/>
      <c r="I6" s="271"/>
      <c r="J6" s="271"/>
      <c r="K6" s="268"/>
      <c r="L6" s="269"/>
      <c r="M6" s="269"/>
      <c r="N6" s="269"/>
      <c r="O6" s="269"/>
      <c r="P6" s="269"/>
      <c r="Q6" s="270"/>
      <c r="R6" s="268"/>
      <c r="S6" s="269"/>
      <c r="T6" s="269"/>
      <c r="U6" s="269"/>
      <c r="V6" s="269"/>
      <c r="W6" s="269"/>
      <c r="X6" s="270"/>
      <c r="Y6" s="264"/>
      <c r="Z6" s="264"/>
      <c r="AA6" s="264"/>
      <c r="AB6" s="264"/>
      <c r="AC6" s="264"/>
      <c r="AD6" s="264"/>
      <c r="AE6" s="264"/>
      <c r="AF6" s="264"/>
      <c r="AQ6" s="18"/>
      <c r="AR6" s="18"/>
      <c r="AS6" s="18"/>
      <c r="AT6" s="18"/>
      <c r="AU6" s="18"/>
      <c r="AV6" s="18"/>
      <c r="AW6" s="18"/>
      <c r="AX6" s="18"/>
      <c r="AY6" s="18"/>
    </row>
    <row r="7" spans="1:51" ht="26.1" customHeight="1">
      <c r="A7" s="126">
        <v>2</v>
      </c>
      <c r="B7" s="128"/>
      <c r="C7" s="77"/>
      <c r="D7" s="73"/>
      <c r="E7" s="74"/>
      <c r="F7" s="271"/>
      <c r="G7" s="271"/>
      <c r="H7" s="271"/>
      <c r="I7" s="271"/>
      <c r="J7" s="271"/>
      <c r="K7" s="268"/>
      <c r="L7" s="269"/>
      <c r="M7" s="269"/>
      <c r="N7" s="269"/>
      <c r="O7" s="269"/>
      <c r="P7" s="269"/>
      <c r="Q7" s="270"/>
      <c r="R7" s="268"/>
      <c r="S7" s="269"/>
      <c r="T7" s="269"/>
      <c r="U7" s="269"/>
      <c r="V7" s="269"/>
      <c r="W7" s="269"/>
      <c r="X7" s="270"/>
      <c r="Y7" s="264"/>
      <c r="Z7" s="264"/>
      <c r="AA7" s="264"/>
      <c r="AB7" s="264"/>
      <c r="AC7" s="264"/>
      <c r="AD7" s="264"/>
      <c r="AE7" s="264"/>
      <c r="AF7" s="264"/>
      <c r="AQ7" s="18"/>
      <c r="AR7" s="18"/>
      <c r="AS7" s="18"/>
      <c r="AT7" s="18"/>
      <c r="AU7" s="18"/>
      <c r="AV7" s="18"/>
      <c r="AW7" s="18"/>
      <c r="AX7" s="18"/>
      <c r="AY7" s="18"/>
    </row>
    <row r="8" spans="1:51" ht="26.1" customHeight="1">
      <c r="A8" s="126">
        <v>3</v>
      </c>
      <c r="B8" s="128"/>
      <c r="C8" s="77"/>
      <c r="D8" s="73"/>
      <c r="E8" s="74"/>
      <c r="F8" s="271"/>
      <c r="G8" s="271"/>
      <c r="H8" s="271"/>
      <c r="I8" s="271"/>
      <c r="J8" s="271"/>
      <c r="K8" s="268"/>
      <c r="L8" s="269"/>
      <c r="M8" s="269"/>
      <c r="N8" s="269"/>
      <c r="O8" s="269"/>
      <c r="P8" s="269"/>
      <c r="Q8" s="270"/>
      <c r="R8" s="268"/>
      <c r="S8" s="269"/>
      <c r="T8" s="269"/>
      <c r="U8" s="269"/>
      <c r="V8" s="269"/>
      <c r="W8" s="269"/>
      <c r="X8" s="270"/>
      <c r="Y8" s="264"/>
      <c r="Z8" s="264"/>
      <c r="AA8" s="264"/>
      <c r="AB8" s="264"/>
      <c r="AC8" s="264"/>
      <c r="AD8" s="264"/>
      <c r="AE8" s="264"/>
      <c r="AF8" s="264"/>
      <c r="AQ8" s="18"/>
      <c r="AR8" s="18"/>
      <c r="AS8" s="18"/>
      <c r="AT8" s="18"/>
      <c r="AU8" s="18"/>
      <c r="AV8" s="18"/>
      <c r="AW8" s="18"/>
      <c r="AX8" s="18"/>
      <c r="AY8" s="18"/>
    </row>
    <row r="9" spans="1:51" ht="26.1" customHeight="1">
      <c r="A9" s="126">
        <v>4</v>
      </c>
      <c r="B9" s="128"/>
      <c r="C9" s="77"/>
      <c r="D9" s="73"/>
      <c r="E9" s="74"/>
      <c r="F9" s="271"/>
      <c r="G9" s="271"/>
      <c r="H9" s="271"/>
      <c r="I9" s="271"/>
      <c r="J9" s="271"/>
      <c r="K9" s="268"/>
      <c r="L9" s="269"/>
      <c r="M9" s="269"/>
      <c r="N9" s="269"/>
      <c r="O9" s="269"/>
      <c r="P9" s="269"/>
      <c r="Q9" s="270"/>
      <c r="R9" s="268"/>
      <c r="S9" s="269"/>
      <c r="T9" s="269"/>
      <c r="U9" s="269"/>
      <c r="V9" s="269"/>
      <c r="W9" s="269"/>
      <c r="X9" s="270"/>
      <c r="Y9" s="264"/>
      <c r="Z9" s="264"/>
      <c r="AA9" s="264"/>
      <c r="AB9" s="264"/>
      <c r="AC9" s="264"/>
      <c r="AD9" s="264"/>
      <c r="AE9" s="264"/>
      <c r="AF9" s="264"/>
      <c r="AQ9" s="18"/>
      <c r="AR9" s="18"/>
      <c r="AS9" s="18"/>
      <c r="AT9" s="18"/>
      <c r="AU9" s="18"/>
      <c r="AV9" s="18"/>
      <c r="AW9" s="18"/>
      <c r="AX9" s="18"/>
      <c r="AY9" s="18"/>
    </row>
    <row r="10" spans="1:51" ht="26.1" customHeight="1">
      <c r="A10" s="126">
        <v>5</v>
      </c>
      <c r="B10" s="128"/>
      <c r="C10" s="77"/>
      <c r="D10" s="73"/>
      <c r="E10" s="74"/>
      <c r="F10" s="271"/>
      <c r="G10" s="271"/>
      <c r="H10" s="271"/>
      <c r="I10" s="271"/>
      <c r="J10" s="271"/>
      <c r="K10" s="268"/>
      <c r="L10" s="269"/>
      <c r="M10" s="269"/>
      <c r="N10" s="269"/>
      <c r="O10" s="269"/>
      <c r="P10" s="269"/>
      <c r="Q10" s="270"/>
      <c r="R10" s="268"/>
      <c r="S10" s="269"/>
      <c r="T10" s="269"/>
      <c r="U10" s="269"/>
      <c r="V10" s="269"/>
      <c r="W10" s="269"/>
      <c r="X10" s="270"/>
      <c r="Y10" s="264"/>
      <c r="Z10" s="264"/>
      <c r="AA10" s="264"/>
      <c r="AB10" s="264"/>
      <c r="AC10" s="264"/>
      <c r="AD10" s="264"/>
      <c r="AE10" s="264"/>
      <c r="AF10" s="264"/>
      <c r="AQ10" s="18"/>
      <c r="AR10" s="18"/>
      <c r="AS10" s="18"/>
      <c r="AT10" s="18"/>
      <c r="AU10" s="18"/>
      <c r="AV10" s="18"/>
      <c r="AW10" s="18"/>
      <c r="AX10" s="18"/>
      <c r="AY10" s="18"/>
    </row>
    <row r="11" spans="1:51" ht="26.1" customHeight="1">
      <c r="A11" s="126">
        <v>6</v>
      </c>
      <c r="B11" s="128"/>
      <c r="C11" s="77"/>
      <c r="D11" s="73"/>
      <c r="E11" s="74"/>
      <c r="F11" s="271"/>
      <c r="G11" s="271"/>
      <c r="H11" s="271"/>
      <c r="I11" s="271"/>
      <c r="J11" s="271"/>
      <c r="K11" s="268"/>
      <c r="L11" s="269"/>
      <c r="M11" s="269"/>
      <c r="N11" s="269"/>
      <c r="O11" s="269"/>
      <c r="P11" s="269"/>
      <c r="Q11" s="270"/>
      <c r="R11" s="268"/>
      <c r="S11" s="269"/>
      <c r="T11" s="269"/>
      <c r="U11" s="269"/>
      <c r="V11" s="269"/>
      <c r="W11" s="269"/>
      <c r="X11" s="270"/>
      <c r="Y11" s="264"/>
      <c r="Z11" s="264"/>
      <c r="AA11" s="264"/>
      <c r="AB11" s="264"/>
      <c r="AC11" s="264"/>
      <c r="AD11" s="264"/>
      <c r="AE11" s="264"/>
      <c r="AF11" s="264"/>
      <c r="AQ11" s="18"/>
      <c r="AR11" s="18"/>
      <c r="AS11" s="18"/>
      <c r="AT11" s="18"/>
      <c r="AU11" s="18"/>
      <c r="AV11" s="18"/>
      <c r="AW11" s="18"/>
      <c r="AX11" s="18"/>
      <c r="AY11" s="18"/>
    </row>
    <row r="12" spans="1:51" ht="26.1" customHeight="1">
      <c r="A12" s="126">
        <v>7</v>
      </c>
      <c r="B12" s="128"/>
      <c r="C12" s="77"/>
      <c r="D12" s="73"/>
      <c r="E12" s="74"/>
      <c r="F12" s="271"/>
      <c r="G12" s="271"/>
      <c r="H12" s="271"/>
      <c r="I12" s="271"/>
      <c r="J12" s="271"/>
      <c r="K12" s="268"/>
      <c r="L12" s="269"/>
      <c r="M12" s="269"/>
      <c r="N12" s="269"/>
      <c r="O12" s="269"/>
      <c r="P12" s="269"/>
      <c r="Q12" s="270"/>
      <c r="R12" s="268"/>
      <c r="S12" s="269"/>
      <c r="T12" s="269"/>
      <c r="U12" s="269"/>
      <c r="V12" s="269"/>
      <c r="W12" s="269"/>
      <c r="X12" s="270"/>
      <c r="Y12" s="264"/>
      <c r="Z12" s="264"/>
      <c r="AA12" s="264"/>
      <c r="AB12" s="264"/>
      <c r="AC12" s="264"/>
      <c r="AD12" s="264"/>
      <c r="AE12" s="264"/>
      <c r="AF12" s="264"/>
      <c r="AQ12" s="18"/>
      <c r="AR12" s="18"/>
      <c r="AS12" s="18"/>
      <c r="AT12" s="18"/>
      <c r="AU12" s="18"/>
      <c r="AV12" s="18"/>
      <c r="AW12" s="18"/>
      <c r="AX12" s="18"/>
      <c r="AY12" s="18"/>
    </row>
    <row r="13" spans="1:51" ht="26.1" customHeight="1">
      <c r="A13" s="126">
        <v>8</v>
      </c>
      <c r="B13" s="128"/>
      <c r="C13" s="77"/>
      <c r="D13" s="73"/>
      <c r="E13" s="74"/>
      <c r="F13" s="271"/>
      <c r="G13" s="271"/>
      <c r="H13" s="271"/>
      <c r="I13" s="271"/>
      <c r="J13" s="271"/>
      <c r="K13" s="268"/>
      <c r="L13" s="269"/>
      <c r="M13" s="269"/>
      <c r="N13" s="269"/>
      <c r="O13" s="269"/>
      <c r="P13" s="269"/>
      <c r="Q13" s="270"/>
      <c r="R13" s="268"/>
      <c r="S13" s="269"/>
      <c r="T13" s="269"/>
      <c r="U13" s="269"/>
      <c r="V13" s="269"/>
      <c r="W13" s="269"/>
      <c r="X13" s="270"/>
      <c r="Y13" s="264"/>
      <c r="Z13" s="264"/>
      <c r="AA13" s="264"/>
      <c r="AB13" s="264"/>
      <c r="AC13" s="264"/>
      <c r="AD13" s="264"/>
      <c r="AE13" s="264"/>
      <c r="AF13" s="264"/>
      <c r="AQ13" s="18"/>
      <c r="AR13" s="18"/>
      <c r="AS13" s="18"/>
      <c r="AT13" s="18"/>
      <c r="AU13" s="18"/>
      <c r="AV13" s="18"/>
      <c r="AW13" s="18"/>
      <c r="AX13" s="18"/>
      <c r="AY13" s="18"/>
    </row>
    <row r="14" spans="1:51" ht="26.1" customHeight="1">
      <c r="A14" s="126">
        <v>9</v>
      </c>
      <c r="B14" s="128"/>
      <c r="C14" s="77"/>
      <c r="D14" s="73"/>
      <c r="E14" s="74"/>
      <c r="F14" s="271"/>
      <c r="G14" s="271"/>
      <c r="H14" s="271"/>
      <c r="I14" s="271"/>
      <c r="J14" s="271"/>
      <c r="K14" s="268"/>
      <c r="L14" s="269"/>
      <c r="M14" s="269"/>
      <c r="N14" s="269"/>
      <c r="O14" s="269"/>
      <c r="P14" s="269"/>
      <c r="Q14" s="270"/>
      <c r="R14" s="268"/>
      <c r="S14" s="269"/>
      <c r="T14" s="269"/>
      <c r="U14" s="269"/>
      <c r="V14" s="269"/>
      <c r="W14" s="269"/>
      <c r="X14" s="270"/>
      <c r="Y14" s="264"/>
      <c r="Z14" s="264"/>
      <c r="AA14" s="264"/>
      <c r="AB14" s="264"/>
      <c r="AC14" s="264"/>
      <c r="AD14" s="264"/>
      <c r="AE14" s="264"/>
      <c r="AF14" s="264"/>
      <c r="AQ14" s="18"/>
      <c r="AR14" s="18"/>
      <c r="AS14" s="18"/>
      <c r="AT14" s="18"/>
      <c r="AU14" s="18"/>
      <c r="AV14" s="18"/>
      <c r="AW14" s="18"/>
      <c r="AX14" s="18"/>
      <c r="AY14" s="18"/>
    </row>
    <row r="15" spans="1:51" ht="26.1" customHeight="1">
      <c r="A15" s="273">
        <v>10</v>
      </c>
      <c r="B15" s="275"/>
      <c r="C15" s="77"/>
      <c r="D15" s="75"/>
      <c r="E15" s="76"/>
      <c r="F15" s="271"/>
      <c r="G15" s="271"/>
      <c r="H15" s="271"/>
      <c r="I15" s="271"/>
      <c r="J15" s="271"/>
      <c r="K15" s="271"/>
      <c r="L15" s="271"/>
      <c r="M15" s="271"/>
      <c r="N15" s="271"/>
      <c r="O15" s="271"/>
      <c r="P15" s="271"/>
      <c r="Q15" s="271"/>
      <c r="R15" s="295"/>
      <c r="S15" s="296"/>
      <c r="T15" s="296"/>
      <c r="U15" s="296"/>
      <c r="V15" s="296"/>
      <c r="W15" s="296"/>
      <c r="X15" s="297"/>
      <c r="Y15" s="264"/>
      <c r="Z15" s="264"/>
      <c r="AA15" s="264"/>
      <c r="AB15" s="264"/>
      <c r="AC15" s="264"/>
      <c r="AD15" s="264"/>
      <c r="AE15" s="264"/>
      <c r="AF15" s="264"/>
      <c r="AQ15" s="18"/>
      <c r="AR15" s="18"/>
      <c r="AS15" s="18"/>
      <c r="AT15" s="18"/>
      <c r="AU15" s="18"/>
      <c r="AV15" s="18"/>
      <c r="AW15" s="18"/>
      <c r="AX15" s="18"/>
      <c r="AY15" s="18"/>
    </row>
    <row r="16" spans="1:51">
      <c r="A16" s="15"/>
      <c r="B16" s="15"/>
      <c r="C16" s="15"/>
      <c r="D16" s="15"/>
      <c r="E16" s="15"/>
      <c r="F16" s="15"/>
      <c r="G16" s="15"/>
      <c r="H16" s="15"/>
      <c r="I16" s="16"/>
      <c r="J16" s="16"/>
      <c r="K16" s="16"/>
      <c r="L16" s="16"/>
      <c r="M16" s="16"/>
      <c r="N16" s="16"/>
      <c r="O16" s="16"/>
      <c r="P16" s="16"/>
      <c r="Q16" s="16"/>
      <c r="R16" s="16"/>
      <c r="S16" s="16"/>
      <c r="T16" s="16"/>
      <c r="U16" s="16"/>
      <c r="V16" s="16"/>
      <c r="W16" s="16"/>
      <c r="X16" s="16"/>
      <c r="Y16" s="16"/>
      <c r="Z16" s="16"/>
      <c r="AA16" s="16"/>
      <c r="AB16" s="16"/>
      <c r="AC16" s="21"/>
      <c r="AD16" s="21"/>
      <c r="AE16" s="21"/>
      <c r="AF16" s="21"/>
    </row>
    <row r="17" spans="1:37">
      <c r="A17" s="13" t="s">
        <v>188</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K17" s="17"/>
    </row>
    <row r="18" spans="1:37" ht="13.5" customHeight="1">
      <c r="A18" s="126" t="s">
        <v>81</v>
      </c>
      <c r="B18" s="127"/>
      <c r="C18" s="127"/>
      <c r="D18" s="127"/>
      <c r="E18" s="127"/>
      <c r="F18" s="127"/>
      <c r="G18" s="127"/>
      <c r="H18" s="127"/>
      <c r="I18" s="128"/>
      <c r="J18" s="126" t="s">
        <v>45</v>
      </c>
      <c r="K18" s="128"/>
      <c r="L18" s="273" t="s">
        <v>57</v>
      </c>
      <c r="M18" s="274"/>
      <c r="N18" s="274"/>
      <c r="O18" s="274"/>
      <c r="P18" s="274"/>
      <c r="Q18" s="274"/>
      <c r="R18" s="274"/>
      <c r="S18" s="275"/>
      <c r="T18" s="126" t="s">
        <v>71</v>
      </c>
      <c r="U18" s="127"/>
      <c r="V18" s="127"/>
      <c r="W18" s="127"/>
      <c r="X18" s="127"/>
      <c r="Y18" s="127"/>
      <c r="Z18" s="127"/>
      <c r="AA18" s="127"/>
      <c r="AB18" s="127"/>
      <c r="AC18" s="127"/>
      <c r="AD18" s="127"/>
      <c r="AE18" s="127"/>
      <c r="AF18" s="128"/>
    </row>
    <row r="19" spans="1:37" ht="12.95" customHeight="1">
      <c r="A19" s="129"/>
      <c r="B19" s="130"/>
      <c r="C19" s="130"/>
      <c r="D19" s="130"/>
      <c r="E19" s="130"/>
      <c r="F19" s="130"/>
      <c r="G19" s="130"/>
      <c r="H19" s="130"/>
      <c r="I19" s="131"/>
      <c r="J19" s="129"/>
      <c r="K19" s="131"/>
      <c r="L19" s="273" t="s">
        <v>58</v>
      </c>
      <c r="M19" s="274"/>
      <c r="N19" s="274"/>
      <c r="O19" s="275"/>
      <c r="P19" s="273" t="s">
        <v>184</v>
      </c>
      <c r="Q19" s="274"/>
      <c r="R19" s="274"/>
      <c r="S19" s="275"/>
      <c r="T19" s="129"/>
      <c r="U19" s="130"/>
      <c r="V19" s="130"/>
      <c r="W19" s="130"/>
      <c r="X19" s="130"/>
      <c r="Y19" s="130"/>
      <c r="Z19" s="130"/>
      <c r="AA19" s="130"/>
      <c r="AB19" s="130"/>
      <c r="AC19" s="130"/>
      <c r="AD19" s="130"/>
      <c r="AE19" s="130"/>
      <c r="AF19" s="131"/>
    </row>
    <row r="20" spans="1:37" ht="26.1" customHeight="1">
      <c r="A20" s="294"/>
      <c r="B20" s="294"/>
      <c r="C20" s="294"/>
      <c r="D20" s="294"/>
      <c r="E20" s="294"/>
      <c r="F20" s="294"/>
      <c r="G20" s="294"/>
      <c r="H20" s="294"/>
      <c r="I20" s="294"/>
      <c r="J20" s="132"/>
      <c r="K20" s="272"/>
      <c r="L20" s="132"/>
      <c r="M20" s="133"/>
      <c r="N20" s="133"/>
      <c r="O20" s="133"/>
      <c r="P20" s="132"/>
      <c r="Q20" s="133"/>
      <c r="R20" s="133"/>
      <c r="S20" s="133"/>
      <c r="T20" s="132"/>
      <c r="U20" s="133"/>
      <c r="V20" s="133"/>
      <c r="W20" s="133"/>
      <c r="X20" s="133"/>
      <c r="Y20" s="133"/>
      <c r="Z20" s="133"/>
      <c r="AA20" s="133"/>
      <c r="AB20" s="133"/>
      <c r="AC20" s="133"/>
      <c r="AD20" s="133"/>
      <c r="AE20" s="133"/>
      <c r="AF20" s="272"/>
    </row>
    <row r="21" spans="1:37" ht="26.1" customHeight="1">
      <c r="A21" s="294"/>
      <c r="B21" s="294"/>
      <c r="C21" s="294"/>
      <c r="D21" s="294"/>
      <c r="E21" s="294"/>
      <c r="F21" s="294"/>
      <c r="G21" s="294"/>
      <c r="H21" s="294"/>
      <c r="I21" s="294"/>
      <c r="J21" s="132"/>
      <c r="K21" s="272"/>
      <c r="L21" s="78"/>
      <c r="M21" s="79"/>
      <c r="N21" s="79"/>
      <c r="O21" s="79"/>
      <c r="P21" s="78"/>
      <c r="Q21" s="79"/>
      <c r="R21" s="79"/>
      <c r="S21" s="79"/>
      <c r="T21" s="132"/>
      <c r="U21" s="133"/>
      <c r="V21" s="133"/>
      <c r="W21" s="133"/>
      <c r="X21" s="133"/>
      <c r="Y21" s="133"/>
      <c r="Z21" s="133"/>
      <c r="AA21" s="133"/>
      <c r="AB21" s="133"/>
      <c r="AC21" s="133"/>
      <c r="AD21" s="133"/>
      <c r="AE21" s="133"/>
      <c r="AF21" s="272"/>
    </row>
    <row r="22" spans="1:37" ht="26.1" customHeight="1">
      <c r="A22" s="294"/>
      <c r="B22" s="294"/>
      <c r="C22" s="294"/>
      <c r="D22" s="294"/>
      <c r="E22" s="294"/>
      <c r="F22" s="294"/>
      <c r="G22" s="294"/>
      <c r="H22" s="294"/>
      <c r="I22" s="294"/>
      <c r="J22" s="132"/>
      <c r="K22" s="272"/>
      <c r="L22" s="78"/>
      <c r="M22" s="79"/>
      <c r="N22" s="79"/>
      <c r="O22" s="79"/>
      <c r="P22" s="78"/>
      <c r="Q22" s="79"/>
      <c r="R22" s="79"/>
      <c r="S22" s="79"/>
      <c r="T22" s="132"/>
      <c r="U22" s="133"/>
      <c r="V22" s="133"/>
      <c r="W22" s="133"/>
      <c r="X22" s="133"/>
      <c r="Y22" s="133"/>
      <c r="Z22" s="133"/>
      <c r="AA22" s="133"/>
      <c r="AB22" s="133"/>
      <c r="AC22" s="133"/>
      <c r="AD22" s="133"/>
      <c r="AE22" s="133"/>
      <c r="AF22" s="272"/>
    </row>
    <row r="23" spans="1:37" ht="26.1" customHeight="1">
      <c r="A23" s="294"/>
      <c r="B23" s="294"/>
      <c r="C23" s="294"/>
      <c r="D23" s="294"/>
      <c r="E23" s="294"/>
      <c r="F23" s="294"/>
      <c r="G23" s="294"/>
      <c r="H23" s="294"/>
      <c r="I23" s="294"/>
      <c r="J23" s="132"/>
      <c r="K23" s="272"/>
      <c r="L23" s="78"/>
      <c r="M23" s="79"/>
      <c r="N23" s="79"/>
      <c r="O23" s="79"/>
      <c r="P23" s="78"/>
      <c r="Q23" s="79"/>
      <c r="R23" s="79"/>
      <c r="S23" s="79"/>
      <c r="T23" s="132"/>
      <c r="U23" s="133"/>
      <c r="V23" s="133"/>
      <c r="W23" s="133"/>
      <c r="X23" s="133"/>
      <c r="Y23" s="133"/>
      <c r="Z23" s="133"/>
      <c r="AA23" s="133"/>
      <c r="AB23" s="133"/>
      <c r="AC23" s="133"/>
      <c r="AD23" s="133"/>
      <c r="AE23" s="133"/>
      <c r="AF23" s="272"/>
    </row>
    <row r="24" spans="1:37" ht="26.1" customHeight="1">
      <c r="A24" s="294"/>
      <c r="B24" s="294"/>
      <c r="C24" s="294"/>
      <c r="D24" s="294"/>
      <c r="E24" s="294"/>
      <c r="F24" s="294"/>
      <c r="G24" s="294"/>
      <c r="H24" s="294"/>
      <c r="I24" s="294"/>
      <c r="J24" s="134"/>
      <c r="K24" s="278"/>
      <c r="L24" s="262"/>
      <c r="M24" s="262"/>
      <c r="N24" s="262"/>
      <c r="O24" s="262"/>
      <c r="P24" s="262"/>
      <c r="Q24" s="262"/>
      <c r="R24" s="262"/>
      <c r="S24" s="262"/>
      <c r="T24" s="134"/>
      <c r="U24" s="135"/>
      <c r="V24" s="135"/>
      <c r="W24" s="135"/>
      <c r="X24" s="135"/>
      <c r="Y24" s="135"/>
      <c r="Z24" s="135"/>
      <c r="AA24" s="135"/>
      <c r="AB24" s="135"/>
      <c r="AC24" s="135"/>
      <c r="AD24" s="135"/>
      <c r="AE24" s="135"/>
      <c r="AF24" s="278"/>
    </row>
    <row r="25" spans="1:37">
      <c r="A25" s="15"/>
      <c r="B25" s="15"/>
      <c r="C25" s="15"/>
      <c r="D25" s="15"/>
      <c r="E25" s="15"/>
      <c r="F25" s="15"/>
      <c r="G25" s="15"/>
      <c r="H25" s="15"/>
      <c r="I25" s="16"/>
      <c r="J25" s="16"/>
      <c r="K25" s="16"/>
      <c r="L25" s="16"/>
      <c r="M25" s="16"/>
      <c r="N25" s="16"/>
      <c r="O25" s="16"/>
      <c r="P25" s="16"/>
      <c r="Q25" s="16"/>
      <c r="R25" s="16"/>
      <c r="S25" s="16"/>
      <c r="T25" s="16"/>
      <c r="U25" s="16"/>
      <c r="V25" s="16"/>
      <c r="W25" s="16"/>
      <c r="X25" s="16"/>
      <c r="Y25" s="16"/>
      <c r="Z25" s="16"/>
      <c r="AA25" s="16"/>
      <c r="AB25" s="16"/>
      <c r="AC25" s="16"/>
      <c r="AD25" s="16"/>
      <c r="AE25" s="16"/>
      <c r="AF25" s="16"/>
    </row>
    <row r="26" spans="1:37">
      <c r="A26" s="13" t="s">
        <v>189</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1:37" ht="13.5" customHeight="1">
      <c r="A27" s="138" t="s">
        <v>82</v>
      </c>
      <c r="B27" s="138"/>
      <c r="C27" s="138"/>
      <c r="D27" s="273" t="s">
        <v>38</v>
      </c>
      <c r="E27" s="274"/>
      <c r="F27" s="274"/>
      <c r="G27" s="274"/>
      <c r="H27" s="274"/>
      <c r="I27" s="274"/>
      <c r="J27" s="274"/>
      <c r="K27" s="274"/>
      <c r="L27" s="274"/>
      <c r="M27" s="274"/>
      <c r="N27" s="274"/>
      <c r="O27" s="274"/>
      <c r="P27" s="274"/>
      <c r="Q27" s="274"/>
      <c r="R27" s="274"/>
      <c r="S27" s="274"/>
      <c r="T27" s="274"/>
      <c r="U27" s="274"/>
      <c r="V27" s="274"/>
      <c r="W27" s="274"/>
      <c r="X27" s="275"/>
      <c r="Y27" s="127" t="s">
        <v>67</v>
      </c>
      <c r="Z27" s="127"/>
      <c r="AA27" s="127"/>
      <c r="AB27" s="128"/>
      <c r="AC27" s="245" t="s">
        <v>50</v>
      </c>
      <c r="AD27" s="246"/>
      <c r="AE27" s="246"/>
      <c r="AF27" s="247"/>
    </row>
    <row r="28" spans="1:37" ht="24.75" customHeight="1">
      <c r="A28" s="138"/>
      <c r="B28" s="138"/>
      <c r="C28" s="138"/>
      <c r="D28" s="126" t="s">
        <v>51</v>
      </c>
      <c r="E28" s="127"/>
      <c r="F28" s="128"/>
      <c r="G28" s="126" t="s">
        <v>52</v>
      </c>
      <c r="H28" s="127"/>
      <c r="I28" s="128"/>
      <c r="J28" s="126" t="s">
        <v>53</v>
      </c>
      <c r="K28" s="127"/>
      <c r="L28" s="127"/>
      <c r="M28" s="126" t="s">
        <v>54</v>
      </c>
      <c r="N28" s="127"/>
      <c r="O28" s="128"/>
      <c r="P28" s="126" t="s">
        <v>73</v>
      </c>
      <c r="Q28" s="127"/>
      <c r="R28" s="128"/>
      <c r="S28" s="126" t="s">
        <v>55</v>
      </c>
      <c r="T28" s="127"/>
      <c r="U28" s="128"/>
      <c r="V28" s="282" t="s">
        <v>0</v>
      </c>
      <c r="W28" s="283"/>
      <c r="X28" s="284"/>
      <c r="Y28" s="276"/>
      <c r="Z28" s="276"/>
      <c r="AA28" s="276"/>
      <c r="AB28" s="144"/>
      <c r="AC28" s="279"/>
      <c r="AD28" s="280"/>
      <c r="AE28" s="280"/>
      <c r="AF28" s="281"/>
    </row>
    <row r="29" spans="1:37" ht="24.75" customHeight="1">
      <c r="A29" s="138"/>
      <c r="B29" s="138"/>
      <c r="C29" s="138"/>
      <c r="D29" s="142"/>
      <c r="E29" s="276"/>
      <c r="F29" s="144"/>
      <c r="G29" s="142"/>
      <c r="H29" s="276"/>
      <c r="I29" s="144"/>
      <c r="J29" s="142"/>
      <c r="K29" s="276"/>
      <c r="L29" s="276"/>
      <c r="M29" s="142"/>
      <c r="N29" s="276"/>
      <c r="O29" s="144"/>
      <c r="P29" s="142"/>
      <c r="Q29" s="276"/>
      <c r="R29" s="144"/>
      <c r="S29" s="142"/>
      <c r="T29" s="276"/>
      <c r="U29" s="144"/>
      <c r="V29" s="285"/>
      <c r="W29" s="286"/>
      <c r="X29" s="287"/>
      <c r="Y29" s="276"/>
      <c r="Z29" s="276"/>
      <c r="AA29" s="276"/>
      <c r="AB29" s="144"/>
      <c r="AC29" s="279"/>
      <c r="AD29" s="280"/>
      <c r="AE29" s="280"/>
      <c r="AF29" s="281"/>
    </row>
    <row r="30" spans="1:37" ht="24.75" customHeight="1">
      <c r="A30" s="138"/>
      <c r="B30" s="138"/>
      <c r="C30" s="138"/>
      <c r="D30" s="142"/>
      <c r="E30" s="276"/>
      <c r="F30" s="144"/>
      <c r="G30" s="142"/>
      <c r="H30" s="276"/>
      <c r="I30" s="144"/>
      <c r="J30" s="142"/>
      <c r="K30" s="276"/>
      <c r="L30" s="276"/>
      <c r="M30" s="142"/>
      <c r="N30" s="276"/>
      <c r="O30" s="144"/>
      <c r="P30" s="142"/>
      <c r="Q30" s="276"/>
      <c r="R30" s="144"/>
      <c r="S30" s="142"/>
      <c r="T30" s="276"/>
      <c r="U30" s="144"/>
      <c r="V30" s="288" t="s">
        <v>88</v>
      </c>
      <c r="W30" s="289"/>
      <c r="X30" s="290"/>
      <c r="Y30" s="276"/>
      <c r="Z30" s="276"/>
      <c r="AA30" s="276"/>
      <c r="AB30" s="144"/>
      <c r="AC30" s="279"/>
      <c r="AD30" s="280"/>
      <c r="AE30" s="280"/>
      <c r="AF30" s="281"/>
    </row>
    <row r="31" spans="1:37" ht="24.6" customHeight="1">
      <c r="A31" s="138"/>
      <c r="B31" s="138"/>
      <c r="C31" s="138"/>
      <c r="D31" s="129"/>
      <c r="E31" s="130"/>
      <c r="F31" s="131"/>
      <c r="G31" s="129"/>
      <c r="H31" s="130"/>
      <c r="I31" s="131"/>
      <c r="J31" s="129"/>
      <c r="K31" s="130"/>
      <c r="L31" s="130"/>
      <c r="M31" s="129"/>
      <c r="N31" s="130"/>
      <c r="O31" s="131"/>
      <c r="P31" s="129"/>
      <c r="Q31" s="130"/>
      <c r="R31" s="131"/>
      <c r="S31" s="129"/>
      <c r="T31" s="130"/>
      <c r="U31" s="131"/>
      <c r="V31" s="291"/>
      <c r="W31" s="292"/>
      <c r="X31" s="293"/>
      <c r="Y31" s="130"/>
      <c r="Z31" s="130"/>
      <c r="AA31" s="130"/>
      <c r="AB31" s="131"/>
      <c r="AC31" s="265"/>
      <c r="AD31" s="266"/>
      <c r="AE31" s="266"/>
      <c r="AF31" s="267"/>
    </row>
    <row r="32" spans="1:37" ht="36" customHeight="1">
      <c r="A32" s="126" t="s">
        <v>91</v>
      </c>
      <c r="B32" s="127"/>
      <c r="C32" s="128"/>
      <c r="D32" s="132"/>
      <c r="E32" s="133"/>
      <c r="F32" s="272"/>
      <c r="G32" s="132"/>
      <c r="H32" s="133"/>
      <c r="I32" s="272"/>
      <c r="J32" s="132"/>
      <c r="K32" s="133"/>
      <c r="L32" s="272"/>
      <c r="M32" s="132"/>
      <c r="N32" s="133"/>
      <c r="O32" s="272"/>
      <c r="P32" s="132"/>
      <c r="Q32" s="133"/>
      <c r="R32" s="272"/>
      <c r="S32" s="132"/>
      <c r="T32" s="133"/>
      <c r="U32" s="272"/>
      <c r="V32" s="132"/>
      <c r="W32" s="133"/>
      <c r="X32" s="272"/>
      <c r="Y32" s="132"/>
      <c r="Z32" s="133"/>
      <c r="AA32" s="133"/>
      <c r="AB32" s="272"/>
      <c r="AC32" s="277" t="str">
        <f>IFERROR((SUM(D32:X32)/Y32)," ")</f>
        <v xml:space="preserve"> </v>
      </c>
      <c r="AD32" s="277"/>
      <c r="AE32" s="277"/>
      <c r="AF32" s="277"/>
    </row>
    <row r="33" spans="1:32" ht="36" customHeight="1">
      <c r="A33" s="273" t="s">
        <v>185</v>
      </c>
      <c r="B33" s="274"/>
      <c r="C33" s="275"/>
      <c r="D33" s="134"/>
      <c r="E33" s="135"/>
      <c r="F33" s="278"/>
      <c r="G33" s="134"/>
      <c r="H33" s="135"/>
      <c r="I33" s="278"/>
      <c r="J33" s="134"/>
      <c r="K33" s="135"/>
      <c r="L33" s="278"/>
      <c r="M33" s="134"/>
      <c r="N33" s="135"/>
      <c r="O33" s="278"/>
      <c r="P33" s="134"/>
      <c r="Q33" s="135"/>
      <c r="R33" s="278"/>
      <c r="S33" s="134"/>
      <c r="T33" s="135"/>
      <c r="U33" s="278"/>
      <c r="V33" s="134"/>
      <c r="W33" s="135"/>
      <c r="X33" s="278"/>
      <c r="Y33" s="262"/>
      <c r="Z33" s="262"/>
      <c r="AA33" s="262"/>
      <c r="AB33" s="262"/>
      <c r="AC33" s="277" t="str">
        <f>IFERROR((SUM(D33:X33)/Y33)," ")</f>
        <v xml:space="preserve"> </v>
      </c>
      <c r="AD33" s="277"/>
      <c r="AE33" s="277"/>
      <c r="AF33" s="277"/>
    </row>
    <row r="34" spans="1:32" ht="13.5" customHeight="1"/>
    <row r="37" spans="1:32" ht="13.5" customHeight="1"/>
    <row r="39" spans="1:32" ht="13.5" customHeight="1"/>
    <row r="41" spans="1:32" ht="13.5" customHeight="1"/>
    <row r="43" spans="1:32" ht="13.5" customHeight="1"/>
  </sheetData>
  <mergeCells count="125">
    <mergeCell ref="Y6:AB6"/>
    <mergeCell ref="Y7:AB7"/>
    <mergeCell ref="Y8:AB8"/>
    <mergeCell ref="Y9:AB9"/>
    <mergeCell ref="Y10:AB10"/>
    <mergeCell ref="Y11:AB11"/>
    <mergeCell ref="Y12:AB12"/>
    <mergeCell ref="A23:I23"/>
    <mergeCell ref="J21:K21"/>
    <mergeCell ref="J22:K22"/>
    <mergeCell ref="J23:K23"/>
    <mergeCell ref="L20:O20"/>
    <mergeCell ref="F12:J12"/>
    <mergeCell ref="F13:J13"/>
    <mergeCell ref="F14:J14"/>
    <mergeCell ref="F15:J15"/>
    <mergeCell ref="AC12:AF12"/>
    <mergeCell ref="AC13:AF13"/>
    <mergeCell ref="AC14:AF14"/>
    <mergeCell ref="AC15:AF15"/>
    <mergeCell ref="T21:AF21"/>
    <mergeCell ref="R12:X12"/>
    <mergeCell ref="R13:X13"/>
    <mergeCell ref="R14:X14"/>
    <mergeCell ref="R15:X15"/>
    <mergeCell ref="T20:AF20"/>
    <mergeCell ref="Y13:AB13"/>
    <mergeCell ref="Y14:AB14"/>
    <mergeCell ref="Y15:AB15"/>
    <mergeCell ref="L24:O24"/>
    <mergeCell ref="P24:S24"/>
    <mergeCell ref="A18:I19"/>
    <mergeCell ref="A20:I20"/>
    <mergeCell ref="J18:K19"/>
    <mergeCell ref="J20:K20"/>
    <mergeCell ref="AC7:AF7"/>
    <mergeCell ref="AC8:AF8"/>
    <mergeCell ref="AC9:AF9"/>
    <mergeCell ref="AC10:AF10"/>
    <mergeCell ref="AC11:AF11"/>
    <mergeCell ref="L19:O19"/>
    <mergeCell ref="P19:S19"/>
    <mergeCell ref="L18:S18"/>
    <mergeCell ref="T18:AF19"/>
    <mergeCell ref="K11:Q11"/>
    <mergeCell ref="K12:Q12"/>
    <mergeCell ref="K13:Q13"/>
    <mergeCell ref="K14:Q14"/>
    <mergeCell ref="K15:Q15"/>
    <mergeCell ref="T22:AF22"/>
    <mergeCell ref="T23:AF23"/>
    <mergeCell ref="A21:I21"/>
    <mergeCell ref="A22:I22"/>
    <mergeCell ref="D28:F31"/>
    <mergeCell ref="G28:I31"/>
    <mergeCell ref="J28:L31"/>
    <mergeCell ref="M28:O31"/>
    <mergeCell ref="P28:R31"/>
    <mergeCell ref="S28:U31"/>
    <mergeCell ref="V28:X29"/>
    <mergeCell ref="V30:X31"/>
    <mergeCell ref="A4:B5"/>
    <mergeCell ref="A6:B6"/>
    <mergeCell ref="F4:J5"/>
    <mergeCell ref="A12:B12"/>
    <mergeCell ref="A13:B13"/>
    <mergeCell ref="A14:B14"/>
    <mergeCell ref="A15:B15"/>
    <mergeCell ref="C4:E5"/>
    <mergeCell ref="C6:E6"/>
    <mergeCell ref="A7:B7"/>
    <mergeCell ref="A8:B8"/>
    <mergeCell ref="A9:B9"/>
    <mergeCell ref="P20:S20"/>
    <mergeCell ref="A24:I24"/>
    <mergeCell ref="T24:AF24"/>
    <mergeCell ref="J24:K24"/>
    <mergeCell ref="P32:R32"/>
    <mergeCell ref="S32:U32"/>
    <mergeCell ref="V32:X32"/>
    <mergeCell ref="Y32:AB32"/>
    <mergeCell ref="A27:C31"/>
    <mergeCell ref="D27:X27"/>
    <mergeCell ref="Y27:AB31"/>
    <mergeCell ref="AC32:AF32"/>
    <mergeCell ref="A33:C33"/>
    <mergeCell ref="D33:F33"/>
    <mergeCell ref="G33:I33"/>
    <mergeCell ref="J33:L33"/>
    <mergeCell ref="M33:O33"/>
    <mergeCell ref="P33:R33"/>
    <mergeCell ref="S33:U33"/>
    <mergeCell ref="V33:X33"/>
    <mergeCell ref="Y33:AB33"/>
    <mergeCell ref="AC33:AF33"/>
    <mergeCell ref="A32:C32"/>
    <mergeCell ref="D32:F32"/>
    <mergeCell ref="G32:I32"/>
    <mergeCell ref="J32:L32"/>
    <mergeCell ref="M32:O32"/>
    <mergeCell ref="AC27:AF31"/>
    <mergeCell ref="AC4:AF5"/>
    <mergeCell ref="AC6:AF6"/>
    <mergeCell ref="Y4:AB5"/>
    <mergeCell ref="A10:B10"/>
    <mergeCell ref="A11:B11"/>
    <mergeCell ref="R6:X6"/>
    <mergeCell ref="F6:J6"/>
    <mergeCell ref="K4:Q5"/>
    <mergeCell ref="K6:Q6"/>
    <mergeCell ref="R4:X5"/>
    <mergeCell ref="R7:X7"/>
    <mergeCell ref="R8:X8"/>
    <mergeCell ref="R9:X9"/>
    <mergeCell ref="R10:X10"/>
    <mergeCell ref="R11:X11"/>
    <mergeCell ref="K7:Q7"/>
    <mergeCell ref="K8:Q8"/>
    <mergeCell ref="K9:Q9"/>
    <mergeCell ref="K10:Q10"/>
    <mergeCell ref="F7:J7"/>
    <mergeCell ref="F8:J8"/>
    <mergeCell ref="F9:J9"/>
    <mergeCell ref="F10:J10"/>
    <mergeCell ref="F11:J11"/>
  </mergeCells>
  <phoneticPr fontId="2"/>
  <dataValidations count="2">
    <dataValidation type="list" allowBlank="1" showInputMessage="1" showErrorMessage="1" sqref="Y6:AB15">
      <formula1>"有,無"</formula1>
    </dataValidation>
    <dataValidation type="list" allowBlank="1" showInputMessage="1" showErrorMessage="1" sqref="AC6:AF15">
      <formula1>"○,△,－"</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showGridLines="0" view="pageBreakPreview" topLeftCell="A25" zoomScale="115" zoomScaleNormal="100" zoomScaleSheetLayoutView="115" workbookViewId="0">
      <selection activeCell="AI7" sqref="AI7"/>
    </sheetView>
  </sheetViews>
  <sheetFormatPr defaultColWidth="2.875" defaultRowHeight="13.5"/>
  <cols>
    <col min="1" max="31" width="2.75" style="1" customWidth="1"/>
    <col min="32" max="16384" width="2.875" style="15"/>
  </cols>
  <sheetData>
    <row r="1" spans="1:44">
      <c r="A1" s="23"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44">
      <c r="A2" s="15"/>
      <c r="B2" s="15"/>
      <c r="C2" s="15"/>
      <c r="D2" s="15"/>
      <c r="E2" s="15"/>
      <c r="F2" s="15"/>
      <c r="G2" s="15"/>
      <c r="H2" s="15"/>
      <c r="I2" s="16"/>
      <c r="J2" s="16"/>
      <c r="K2" s="16"/>
      <c r="L2" s="16"/>
      <c r="M2" s="16"/>
      <c r="N2" s="16"/>
      <c r="O2" s="16"/>
      <c r="P2" s="16"/>
      <c r="Q2" s="16"/>
      <c r="R2" s="16"/>
      <c r="S2" s="16"/>
      <c r="T2" s="16"/>
      <c r="U2" s="16"/>
      <c r="V2" s="16"/>
      <c r="W2" s="16"/>
      <c r="X2" s="16"/>
      <c r="Y2" s="16"/>
      <c r="Z2" s="16"/>
      <c r="AA2" s="16"/>
      <c r="AB2" s="16"/>
      <c r="AC2" s="16"/>
      <c r="AD2" s="16"/>
      <c r="AE2" s="16"/>
    </row>
    <row r="3" spans="1:44">
      <c r="A3" s="13" t="s">
        <v>190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44">
      <c r="A4" s="126" t="s">
        <v>41</v>
      </c>
      <c r="B4" s="127"/>
      <c r="C4" s="127"/>
      <c r="D4" s="127"/>
      <c r="E4" s="127"/>
      <c r="F4" s="128"/>
      <c r="G4" s="126" t="s">
        <v>66</v>
      </c>
      <c r="H4" s="127"/>
      <c r="I4" s="127"/>
      <c r="J4" s="127"/>
      <c r="K4" s="127"/>
      <c r="L4" s="127"/>
      <c r="M4" s="127"/>
      <c r="N4" s="127"/>
      <c r="O4" s="127"/>
      <c r="P4" s="127"/>
      <c r="Q4" s="127"/>
      <c r="R4" s="127"/>
      <c r="S4" s="127"/>
      <c r="T4" s="127"/>
      <c r="U4" s="127"/>
      <c r="V4" s="127"/>
      <c r="W4" s="127"/>
      <c r="X4" s="127"/>
      <c r="Y4" s="127"/>
      <c r="Z4" s="127"/>
      <c r="AA4" s="127"/>
      <c r="AB4" s="127"/>
      <c r="AC4" s="127"/>
      <c r="AD4" s="127"/>
      <c r="AE4" s="128"/>
    </row>
    <row r="5" spans="1:44">
      <c r="A5" s="129"/>
      <c r="B5" s="130"/>
      <c r="C5" s="130"/>
      <c r="D5" s="130"/>
      <c r="E5" s="130"/>
      <c r="F5" s="131"/>
      <c r="G5" s="129"/>
      <c r="H5" s="130"/>
      <c r="I5" s="130"/>
      <c r="J5" s="130"/>
      <c r="K5" s="130"/>
      <c r="L5" s="130"/>
      <c r="M5" s="130"/>
      <c r="N5" s="130"/>
      <c r="O5" s="130"/>
      <c r="P5" s="130"/>
      <c r="Q5" s="130"/>
      <c r="R5" s="130"/>
      <c r="S5" s="130"/>
      <c r="T5" s="130"/>
      <c r="U5" s="130"/>
      <c r="V5" s="130"/>
      <c r="W5" s="130"/>
      <c r="X5" s="130"/>
      <c r="Y5" s="130"/>
      <c r="Z5" s="130"/>
      <c r="AA5" s="130"/>
      <c r="AB5" s="130"/>
      <c r="AC5" s="130"/>
      <c r="AD5" s="130"/>
      <c r="AE5" s="131"/>
    </row>
    <row r="6" spans="1:44" ht="27" customHeight="1">
      <c r="A6" s="126" t="s">
        <v>39</v>
      </c>
      <c r="B6" s="127"/>
      <c r="C6" s="127"/>
      <c r="D6" s="127"/>
      <c r="E6" s="127"/>
      <c r="F6" s="12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row>
    <row r="7" spans="1:44" ht="27" customHeight="1">
      <c r="A7" s="126" t="s">
        <v>40</v>
      </c>
      <c r="B7" s="127"/>
      <c r="C7" s="127"/>
      <c r="D7" s="127"/>
      <c r="E7" s="127"/>
      <c r="F7" s="12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row>
    <row r="8" spans="1:44" ht="27" customHeight="1">
      <c r="A8" s="273" t="s">
        <v>0</v>
      </c>
      <c r="B8" s="274"/>
      <c r="C8" s="274"/>
      <c r="D8" s="274"/>
      <c r="E8" s="274"/>
      <c r="F8" s="275"/>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row>
    <row r="9" spans="1:44" ht="13.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G9" s="16"/>
      <c r="AH9" s="16"/>
      <c r="AI9" s="16"/>
      <c r="AJ9" s="16"/>
      <c r="AK9" s="16"/>
      <c r="AL9" s="16"/>
      <c r="AM9" s="16"/>
      <c r="AN9" s="16"/>
      <c r="AO9" s="16"/>
      <c r="AP9" s="16"/>
      <c r="AQ9" s="16"/>
      <c r="AR9" s="16"/>
    </row>
    <row r="10" spans="1:44" ht="13.5" customHeight="1">
      <c r="A10" s="13" t="s">
        <v>191</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G10" s="16"/>
      <c r="AH10" s="16"/>
      <c r="AI10" s="16"/>
      <c r="AJ10" s="16"/>
      <c r="AK10" s="16"/>
      <c r="AL10" s="16"/>
      <c r="AM10" s="16"/>
      <c r="AN10" s="16"/>
      <c r="AO10" s="16"/>
      <c r="AP10" s="16"/>
      <c r="AQ10" s="16"/>
      <c r="AR10" s="16"/>
    </row>
    <row r="11" spans="1:44" ht="19.5" customHeight="1">
      <c r="A11" s="126" t="s">
        <v>41</v>
      </c>
      <c r="B11" s="127"/>
      <c r="C11" s="127"/>
      <c r="D11" s="127"/>
      <c r="E11" s="127"/>
      <c r="F11" s="128"/>
      <c r="G11" s="126" t="s">
        <v>66</v>
      </c>
      <c r="H11" s="127"/>
      <c r="I11" s="127"/>
      <c r="J11" s="127"/>
      <c r="K11" s="127"/>
      <c r="L11" s="127"/>
      <c r="M11" s="127"/>
      <c r="N11" s="127"/>
      <c r="O11" s="127"/>
      <c r="P11" s="127"/>
      <c r="Q11" s="127"/>
      <c r="R11" s="127"/>
      <c r="S11" s="127"/>
      <c r="T11" s="127"/>
      <c r="U11" s="127"/>
      <c r="V11" s="127"/>
      <c r="W11" s="127"/>
      <c r="X11" s="127"/>
      <c r="Y11" s="127"/>
      <c r="Z11" s="127"/>
      <c r="AA11" s="128"/>
      <c r="AB11" s="126" t="s">
        <v>76</v>
      </c>
      <c r="AC11" s="127"/>
      <c r="AD11" s="127"/>
      <c r="AE11" s="128"/>
      <c r="AG11" s="16"/>
      <c r="AH11" s="16"/>
      <c r="AI11" s="16"/>
      <c r="AJ11" s="16"/>
      <c r="AK11" s="16"/>
      <c r="AL11" s="16"/>
      <c r="AM11" s="16"/>
      <c r="AN11" s="16"/>
      <c r="AO11" s="16"/>
      <c r="AP11" s="16"/>
      <c r="AQ11" s="16"/>
      <c r="AR11" s="16"/>
    </row>
    <row r="12" spans="1:44" ht="19.5" customHeight="1">
      <c r="A12" s="129"/>
      <c r="B12" s="130"/>
      <c r="C12" s="130"/>
      <c r="D12" s="130"/>
      <c r="E12" s="130"/>
      <c r="F12" s="131"/>
      <c r="G12" s="129"/>
      <c r="H12" s="130"/>
      <c r="I12" s="130"/>
      <c r="J12" s="130"/>
      <c r="K12" s="130"/>
      <c r="L12" s="130"/>
      <c r="M12" s="130"/>
      <c r="N12" s="130"/>
      <c r="O12" s="130"/>
      <c r="P12" s="130"/>
      <c r="Q12" s="130"/>
      <c r="R12" s="130"/>
      <c r="S12" s="130"/>
      <c r="T12" s="130"/>
      <c r="U12" s="130"/>
      <c r="V12" s="130"/>
      <c r="W12" s="130"/>
      <c r="X12" s="130"/>
      <c r="Y12" s="130"/>
      <c r="Z12" s="130"/>
      <c r="AA12" s="131"/>
      <c r="AB12" s="129"/>
      <c r="AC12" s="130"/>
      <c r="AD12" s="130"/>
      <c r="AE12" s="131"/>
      <c r="AG12" s="16"/>
      <c r="AH12" s="16"/>
      <c r="AI12" s="16"/>
      <c r="AJ12" s="16"/>
      <c r="AK12" s="16"/>
      <c r="AL12" s="16"/>
      <c r="AM12" s="16"/>
      <c r="AN12" s="16"/>
      <c r="AO12" s="16"/>
      <c r="AP12" s="16"/>
      <c r="AQ12" s="16"/>
      <c r="AR12" s="16"/>
    </row>
    <row r="13" spans="1:44" ht="27" customHeight="1">
      <c r="A13" s="132"/>
      <c r="B13" s="133"/>
      <c r="C13" s="133"/>
      <c r="D13" s="133"/>
      <c r="E13" s="133"/>
      <c r="F13" s="272"/>
      <c r="G13" s="132" t="s">
        <v>6</v>
      </c>
      <c r="H13" s="133"/>
      <c r="I13" s="133"/>
      <c r="J13" s="133"/>
      <c r="K13" s="133"/>
      <c r="L13" s="133"/>
      <c r="M13" s="133"/>
      <c r="N13" s="133"/>
      <c r="O13" s="133"/>
      <c r="P13" s="133"/>
      <c r="Q13" s="133"/>
      <c r="R13" s="133"/>
      <c r="S13" s="133"/>
      <c r="T13" s="133"/>
      <c r="U13" s="133"/>
      <c r="V13" s="133"/>
      <c r="W13" s="133"/>
      <c r="X13" s="133"/>
      <c r="Y13" s="133"/>
      <c r="Z13" s="133"/>
      <c r="AA13" s="272"/>
      <c r="AB13" s="262"/>
      <c r="AC13" s="262"/>
      <c r="AD13" s="262"/>
      <c r="AE13" s="262"/>
      <c r="AG13" s="16"/>
      <c r="AH13" s="16"/>
      <c r="AI13" s="16"/>
      <c r="AJ13" s="16"/>
      <c r="AK13" s="16"/>
      <c r="AL13" s="16"/>
      <c r="AM13" s="16"/>
      <c r="AN13" s="16"/>
      <c r="AO13" s="16"/>
      <c r="AP13" s="16"/>
      <c r="AQ13" s="16"/>
      <c r="AR13" s="16"/>
    </row>
    <row r="14" spans="1:44" ht="27" customHeight="1">
      <c r="A14" s="132"/>
      <c r="B14" s="133"/>
      <c r="C14" s="133"/>
      <c r="D14" s="133"/>
      <c r="E14" s="133"/>
      <c r="F14" s="272"/>
      <c r="G14" s="132" t="s">
        <v>6</v>
      </c>
      <c r="H14" s="133"/>
      <c r="I14" s="133"/>
      <c r="J14" s="133"/>
      <c r="K14" s="133"/>
      <c r="L14" s="133"/>
      <c r="M14" s="133"/>
      <c r="N14" s="133"/>
      <c r="O14" s="133"/>
      <c r="P14" s="133"/>
      <c r="Q14" s="133"/>
      <c r="R14" s="133"/>
      <c r="S14" s="133"/>
      <c r="T14" s="133"/>
      <c r="U14" s="133"/>
      <c r="V14" s="133"/>
      <c r="W14" s="133"/>
      <c r="X14" s="133"/>
      <c r="Y14" s="133"/>
      <c r="Z14" s="133"/>
      <c r="AA14" s="272"/>
      <c r="AB14" s="262"/>
      <c r="AC14" s="262"/>
      <c r="AD14" s="262"/>
      <c r="AE14" s="262"/>
      <c r="AG14" s="16"/>
      <c r="AH14" s="357"/>
      <c r="AI14" s="16"/>
      <c r="AJ14" s="16"/>
      <c r="AK14" s="16"/>
      <c r="AL14" s="16"/>
      <c r="AM14" s="16"/>
      <c r="AN14" s="16"/>
      <c r="AO14" s="16"/>
      <c r="AP14" s="16"/>
      <c r="AQ14" s="16"/>
      <c r="AR14" s="16"/>
    </row>
    <row r="15" spans="1:44" ht="27" customHeight="1">
      <c r="A15" s="134"/>
      <c r="B15" s="135"/>
      <c r="C15" s="135"/>
      <c r="D15" s="135"/>
      <c r="E15" s="135"/>
      <c r="F15" s="278"/>
      <c r="G15" s="134" t="s">
        <v>6</v>
      </c>
      <c r="H15" s="135"/>
      <c r="I15" s="135"/>
      <c r="J15" s="135"/>
      <c r="K15" s="135"/>
      <c r="L15" s="135"/>
      <c r="M15" s="135"/>
      <c r="N15" s="135"/>
      <c r="O15" s="135"/>
      <c r="P15" s="135"/>
      <c r="Q15" s="135"/>
      <c r="R15" s="135"/>
      <c r="S15" s="135"/>
      <c r="T15" s="135"/>
      <c r="U15" s="135"/>
      <c r="V15" s="135"/>
      <c r="W15" s="135"/>
      <c r="X15" s="135"/>
      <c r="Y15" s="135"/>
      <c r="Z15" s="135"/>
      <c r="AA15" s="278"/>
      <c r="AB15" s="262"/>
      <c r="AC15" s="262"/>
      <c r="AD15" s="262"/>
      <c r="AE15" s="262"/>
      <c r="AG15" s="16"/>
      <c r="AH15" s="16"/>
      <c r="AI15" s="16"/>
      <c r="AJ15" s="16"/>
      <c r="AK15" s="16"/>
      <c r="AL15" s="16"/>
      <c r="AM15" s="16"/>
      <c r="AN15" s="16"/>
      <c r="AO15" s="16"/>
      <c r="AP15" s="16"/>
      <c r="AQ15" s="16"/>
      <c r="AR15" s="16"/>
    </row>
    <row r="16" spans="1:44" ht="13.5" customHeight="1">
      <c r="AB16" s="15"/>
      <c r="AG16" s="16"/>
      <c r="AH16" s="16"/>
      <c r="AI16" s="16"/>
      <c r="AJ16" s="16"/>
      <c r="AK16" s="16"/>
      <c r="AL16" s="16"/>
      <c r="AM16" s="16"/>
      <c r="AN16" s="16"/>
      <c r="AO16" s="16"/>
      <c r="AP16" s="16"/>
      <c r="AQ16" s="16"/>
      <c r="AR16" s="16"/>
    </row>
    <row r="17" spans="1:44" ht="13.5" customHeight="1">
      <c r="A17" s="149"/>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G17" s="16"/>
      <c r="AH17" s="16"/>
      <c r="AI17" s="16"/>
      <c r="AJ17" s="16"/>
      <c r="AK17" s="16"/>
      <c r="AL17" s="16"/>
      <c r="AM17" s="16"/>
      <c r="AN17" s="16"/>
      <c r="AO17" s="16"/>
      <c r="AP17" s="16"/>
      <c r="AQ17" s="16"/>
      <c r="AR17" s="16"/>
    </row>
    <row r="18" spans="1:44" ht="13.5"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G18" s="16"/>
      <c r="AH18" s="16"/>
      <c r="AI18" s="16"/>
      <c r="AJ18" s="16"/>
      <c r="AK18" s="16"/>
      <c r="AL18" s="16"/>
      <c r="AM18" s="16"/>
      <c r="AN18" s="16"/>
      <c r="AO18" s="16"/>
      <c r="AP18" s="16"/>
      <c r="AQ18" s="16"/>
      <c r="AR18" s="16"/>
    </row>
    <row r="19" spans="1:44" ht="13.5" customHeight="1">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G19" s="16"/>
      <c r="AH19" s="16"/>
      <c r="AI19" s="16"/>
      <c r="AJ19" s="16"/>
      <c r="AK19" s="16"/>
      <c r="AL19" s="16"/>
      <c r="AM19" s="16"/>
      <c r="AN19" s="16"/>
      <c r="AO19" s="16"/>
      <c r="AP19" s="16"/>
      <c r="AQ19" s="16"/>
      <c r="AR19" s="16"/>
    </row>
    <row r="20" spans="1:44" ht="13.5" customHeight="1">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G20" s="16"/>
      <c r="AH20" s="16"/>
      <c r="AI20" s="16"/>
      <c r="AJ20" s="16"/>
      <c r="AK20" s="16"/>
      <c r="AL20" s="16"/>
      <c r="AM20" s="16"/>
      <c r="AN20" s="16"/>
      <c r="AO20" s="16"/>
      <c r="AP20" s="16"/>
      <c r="AQ20" s="16"/>
      <c r="AR20" s="16"/>
    </row>
    <row r="21" spans="1:44" ht="13.5" customHeight="1">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G21" s="16"/>
      <c r="AH21" s="16"/>
      <c r="AI21" s="16"/>
      <c r="AJ21" s="16"/>
      <c r="AK21" s="16"/>
      <c r="AL21" s="16"/>
      <c r="AM21" s="16"/>
      <c r="AN21" s="16"/>
      <c r="AO21" s="16"/>
      <c r="AP21" s="16"/>
      <c r="AQ21" s="16"/>
      <c r="AR21" s="16"/>
    </row>
    <row r="22" spans="1:44" ht="13.5" customHeight="1">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G22" s="16"/>
      <c r="AH22" s="16"/>
      <c r="AI22" s="16"/>
      <c r="AJ22" s="16"/>
      <c r="AK22" s="16"/>
      <c r="AL22" s="16"/>
      <c r="AM22" s="16"/>
      <c r="AN22" s="16"/>
      <c r="AO22" s="16"/>
      <c r="AP22" s="16"/>
      <c r="AQ22" s="16"/>
      <c r="AR22" s="16"/>
    </row>
    <row r="23" spans="1:44" ht="13.5" customHeight="1">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G23" s="16"/>
      <c r="AH23" s="16"/>
      <c r="AI23" s="16"/>
      <c r="AJ23" s="16"/>
      <c r="AK23" s="16"/>
      <c r="AL23" s="16"/>
      <c r="AM23" s="16"/>
      <c r="AN23" s="16"/>
      <c r="AO23" s="16"/>
      <c r="AP23" s="16"/>
      <c r="AQ23" s="16"/>
      <c r="AR23" s="16"/>
    </row>
    <row r="24" spans="1:44" ht="13.5" customHeight="1">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G24" s="16"/>
      <c r="AH24" s="16"/>
      <c r="AI24" s="16"/>
      <c r="AJ24" s="16"/>
      <c r="AK24" s="16"/>
      <c r="AL24" s="16"/>
      <c r="AM24" s="16"/>
      <c r="AN24" s="16"/>
      <c r="AO24" s="16"/>
      <c r="AP24" s="16"/>
      <c r="AQ24" s="16"/>
      <c r="AR24" s="16"/>
    </row>
    <row r="25" spans="1:44" ht="13.5" customHeight="1">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G25" s="16"/>
      <c r="AH25" s="16"/>
      <c r="AI25" s="16"/>
      <c r="AJ25" s="16"/>
      <c r="AK25" s="16"/>
      <c r="AL25" s="16"/>
      <c r="AM25" s="16"/>
      <c r="AN25" s="16"/>
      <c r="AO25" s="16"/>
      <c r="AP25" s="16"/>
      <c r="AQ25" s="16"/>
      <c r="AR25" s="16"/>
    </row>
    <row r="26" spans="1:44" ht="13.5" customHeight="1">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G26" s="16"/>
      <c r="AH26" s="16"/>
      <c r="AI26" s="16"/>
      <c r="AJ26" s="16"/>
      <c r="AK26" s="16"/>
      <c r="AL26" s="16"/>
      <c r="AM26" s="16"/>
      <c r="AN26" s="16"/>
      <c r="AO26" s="16"/>
      <c r="AP26" s="16"/>
      <c r="AQ26" s="16"/>
      <c r="AR26" s="16"/>
    </row>
    <row r="27" spans="1:44" ht="13.5"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G27" s="16"/>
      <c r="AH27" s="16"/>
      <c r="AI27" s="16"/>
      <c r="AJ27" s="16"/>
      <c r="AK27" s="16"/>
      <c r="AL27" s="16"/>
      <c r="AM27" s="16"/>
      <c r="AN27" s="16"/>
      <c r="AO27" s="16"/>
      <c r="AP27" s="16"/>
      <c r="AQ27" s="16"/>
      <c r="AR27" s="16"/>
    </row>
    <row r="28" spans="1:44" ht="13.5" customHeight="1">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G28" s="16"/>
      <c r="AH28" s="16"/>
      <c r="AI28" s="16"/>
      <c r="AJ28" s="16"/>
      <c r="AK28" s="16"/>
      <c r="AL28" s="16"/>
      <c r="AM28" s="16"/>
      <c r="AN28" s="16"/>
      <c r="AO28" s="16"/>
      <c r="AP28" s="16"/>
      <c r="AQ28" s="16"/>
      <c r="AR28" s="16"/>
    </row>
    <row r="29" spans="1:44" ht="13.5" customHeight="1">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G29" s="16"/>
      <c r="AH29" s="16"/>
      <c r="AI29" s="16"/>
      <c r="AJ29" s="16"/>
      <c r="AK29" s="16"/>
      <c r="AL29" s="16"/>
      <c r="AM29" s="16"/>
      <c r="AN29" s="16"/>
      <c r="AO29" s="16"/>
      <c r="AP29" s="16"/>
      <c r="AQ29" s="16"/>
      <c r="AR29" s="16"/>
    </row>
    <row r="30" spans="1:44" ht="13.5"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G30" s="16"/>
      <c r="AH30" s="16"/>
      <c r="AI30" s="16"/>
      <c r="AJ30" s="16"/>
      <c r="AK30" s="16"/>
      <c r="AL30" s="16"/>
      <c r="AM30" s="16"/>
      <c r="AN30" s="16"/>
      <c r="AO30" s="16"/>
      <c r="AP30" s="16"/>
      <c r="AQ30" s="16"/>
      <c r="AR30" s="16"/>
    </row>
    <row r="31" spans="1:44" ht="13.5" customHeight="1">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G31" s="16"/>
      <c r="AH31" s="16"/>
      <c r="AI31" s="16"/>
      <c r="AJ31" s="16"/>
      <c r="AK31" s="16"/>
      <c r="AL31" s="16"/>
      <c r="AM31" s="16"/>
      <c r="AN31" s="16"/>
      <c r="AO31" s="16"/>
      <c r="AP31" s="16"/>
      <c r="AQ31" s="16"/>
      <c r="AR31" s="16"/>
    </row>
    <row r="32" spans="1:44" ht="13.5" customHeight="1">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G32" s="16"/>
      <c r="AH32" s="16"/>
      <c r="AI32" s="16"/>
      <c r="AJ32" s="16"/>
      <c r="AK32" s="16"/>
      <c r="AL32" s="16"/>
      <c r="AM32" s="16"/>
      <c r="AN32" s="16"/>
      <c r="AO32" s="16"/>
      <c r="AP32" s="16"/>
      <c r="AQ32" s="16"/>
      <c r="AR32" s="16"/>
    </row>
    <row r="33" spans="1:44" ht="13.5" customHeight="1">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G33" s="16"/>
      <c r="AH33" s="16"/>
      <c r="AI33" s="16"/>
      <c r="AJ33" s="16"/>
      <c r="AK33" s="16"/>
      <c r="AL33" s="16"/>
      <c r="AM33" s="16"/>
      <c r="AN33" s="16"/>
      <c r="AO33" s="16"/>
      <c r="AP33" s="16"/>
      <c r="AQ33" s="16"/>
      <c r="AR33" s="16"/>
    </row>
    <row r="34" spans="1:44" ht="13.5" customHeight="1">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G34" s="16"/>
      <c r="AH34" s="16"/>
      <c r="AI34" s="16"/>
      <c r="AJ34" s="16"/>
      <c r="AK34" s="16"/>
      <c r="AL34" s="16"/>
      <c r="AM34" s="16"/>
      <c r="AN34" s="16"/>
      <c r="AO34" s="16"/>
      <c r="AP34" s="16"/>
      <c r="AQ34" s="16"/>
      <c r="AR34" s="16"/>
    </row>
    <row r="35" spans="1:44" ht="13.5" customHeight="1">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G35" s="16"/>
      <c r="AH35" s="16"/>
      <c r="AI35" s="16"/>
      <c r="AJ35" s="16"/>
      <c r="AK35" s="16"/>
      <c r="AL35" s="16"/>
      <c r="AM35" s="16"/>
      <c r="AN35" s="16"/>
      <c r="AO35" s="16"/>
      <c r="AP35" s="16"/>
      <c r="AQ35" s="16"/>
      <c r="AR35" s="16"/>
    </row>
    <row r="36" spans="1:44" ht="13.5" customHeight="1">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G36" s="16"/>
      <c r="AH36" s="16"/>
      <c r="AI36" s="16"/>
      <c r="AJ36" s="16"/>
      <c r="AK36" s="16"/>
      <c r="AL36" s="16"/>
      <c r="AM36" s="16"/>
      <c r="AN36" s="16"/>
      <c r="AO36" s="16"/>
      <c r="AP36" s="16"/>
      <c r="AQ36" s="16"/>
      <c r="AR36" s="16"/>
    </row>
    <row r="37" spans="1:44" ht="13.5" customHeight="1">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G37" s="16"/>
      <c r="AH37" s="16"/>
      <c r="AI37" s="16"/>
      <c r="AJ37" s="16"/>
      <c r="AK37" s="16"/>
      <c r="AL37" s="16"/>
      <c r="AM37" s="16"/>
      <c r="AN37" s="16"/>
      <c r="AO37" s="16"/>
      <c r="AP37" s="16"/>
      <c r="AQ37" s="16"/>
      <c r="AR37" s="16"/>
    </row>
    <row r="38" spans="1:44" ht="13.5" customHeight="1">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G38" s="16"/>
      <c r="AH38" s="16"/>
      <c r="AI38" s="16"/>
      <c r="AJ38" s="16"/>
      <c r="AK38" s="16"/>
      <c r="AL38" s="16"/>
      <c r="AM38" s="16"/>
      <c r="AN38" s="16"/>
      <c r="AO38" s="16"/>
      <c r="AP38" s="16"/>
      <c r="AQ38" s="16"/>
      <c r="AR38" s="16"/>
    </row>
    <row r="39" spans="1:44" ht="13.5" customHeight="1">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G39" s="16"/>
      <c r="AH39" s="16"/>
      <c r="AI39" s="16"/>
      <c r="AJ39" s="16"/>
      <c r="AK39" s="16"/>
      <c r="AL39" s="16"/>
      <c r="AM39" s="16"/>
      <c r="AN39" s="16"/>
      <c r="AO39" s="16"/>
      <c r="AP39" s="16"/>
      <c r="AQ39" s="16"/>
      <c r="AR39" s="16"/>
    </row>
    <row r="40" spans="1:44" ht="13.5" customHeight="1">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G40" s="16"/>
      <c r="AH40" s="16"/>
      <c r="AI40" s="16"/>
      <c r="AJ40" s="16"/>
      <c r="AK40" s="16"/>
      <c r="AL40" s="16"/>
      <c r="AM40" s="16"/>
      <c r="AN40" s="16"/>
      <c r="AO40" s="16"/>
      <c r="AP40" s="16"/>
      <c r="AQ40" s="16"/>
      <c r="AR40" s="16"/>
    </row>
    <row r="41" spans="1:44" ht="13.5" customHeight="1">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G41" s="16"/>
      <c r="AH41" s="16"/>
      <c r="AI41" s="16"/>
      <c r="AJ41" s="16"/>
      <c r="AK41" s="16"/>
      <c r="AL41" s="16"/>
      <c r="AM41" s="16"/>
      <c r="AN41" s="16"/>
      <c r="AO41" s="16"/>
      <c r="AP41" s="16"/>
      <c r="AQ41" s="16"/>
      <c r="AR41" s="16"/>
    </row>
    <row r="42" spans="1:44" ht="13.5" customHeight="1">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G42" s="16"/>
      <c r="AH42" s="16"/>
      <c r="AI42" s="16"/>
      <c r="AJ42" s="16"/>
      <c r="AK42" s="16"/>
      <c r="AL42" s="16"/>
      <c r="AM42" s="16"/>
      <c r="AN42" s="16"/>
      <c r="AO42" s="16"/>
      <c r="AP42" s="16"/>
      <c r="AQ42" s="16"/>
      <c r="AR42" s="16"/>
    </row>
    <row r="43" spans="1:44" ht="13.5" customHeight="1">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G43" s="16"/>
      <c r="AH43" s="16"/>
      <c r="AI43" s="16"/>
      <c r="AJ43" s="16"/>
      <c r="AK43" s="16"/>
      <c r="AL43" s="16"/>
      <c r="AM43" s="16"/>
      <c r="AN43" s="16"/>
      <c r="AO43" s="16"/>
      <c r="AP43" s="16"/>
      <c r="AQ43" s="16"/>
      <c r="AR43" s="16"/>
    </row>
    <row r="44" spans="1:44" ht="13.5" customHeight="1">
      <c r="AG44" s="16"/>
      <c r="AH44" s="16"/>
      <c r="AI44" s="16"/>
      <c r="AJ44" s="16"/>
      <c r="AK44" s="16"/>
      <c r="AL44" s="16"/>
      <c r="AM44" s="16"/>
      <c r="AN44" s="16"/>
      <c r="AO44" s="16"/>
      <c r="AP44" s="16"/>
      <c r="AQ44" s="16"/>
      <c r="AR44" s="16"/>
    </row>
    <row r="45" spans="1:44" ht="13.5" customHeight="1">
      <c r="AG45" s="16"/>
      <c r="AH45" s="16"/>
      <c r="AI45" s="16"/>
      <c r="AJ45" s="16"/>
      <c r="AK45" s="16"/>
      <c r="AL45" s="16"/>
      <c r="AM45" s="16"/>
      <c r="AN45" s="16"/>
      <c r="AO45" s="16"/>
      <c r="AP45" s="16"/>
      <c r="AQ45" s="16"/>
      <c r="AR45" s="16"/>
    </row>
    <row r="46" spans="1:44" ht="13.5" customHeight="1">
      <c r="AG46" s="16"/>
      <c r="AH46" s="16"/>
      <c r="AI46" s="16"/>
      <c r="AJ46" s="16"/>
      <c r="AK46" s="16"/>
      <c r="AL46" s="16"/>
      <c r="AM46" s="16"/>
      <c r="AN46" s="16"/>
      <c r="AO46" s="16"/>
      <c r="AP46" s="16"/>
      <c r="AQ46" s="16"/>
      <c r="AR46" s="16"/>
    </row>
    <row r="47" spans="1:44" ht="13.5" customHeight="1">
      <c r="AG47" s="16"/>
      <c r="AH47" s="16"/>
      <c r="AI47" s="16"/>
      <c r="AJ47" s="16"/>
      <c r="AK47" s="16"/>
      <c r="AL47" s="16"/>
      <c r="AM47" s="16"/>
      <c r="AN47" s="16"/>
      <c r="AO47" s="16"/>
      <c r="AP47" s="16"/>
      <c r="AQ47" s="16"/>
      <c r="AR47" s="16"/>
    </row>
    <row r="48" spans="1:44" ht="13.5" customHeight="1">
      <c r="AG48" s="16"/>
      <c r="AH48" s="16"/>
      <c r="AI48" s="16"/>
      <c r="AJ48" s="16"/>
      <c r="AK48" s="16"/>
      <c r="AL48" s="16"/>
      <c r="AM48" s="16"/>
      <c r="AN48" s="16"/>
      <c r="AO48" s="16"/>
      <c r="AP48" s="16"/>
      <c r="AQ48" s="16"/>
      <c r="AR48" s="16"/>
    </row>
    <row r="49" spans="33:44" ht="13.5" customHeight="1">
      <c r="AG49" s="16"/>
      <c r="AH49" s="16"/>
      <c r="AI49" s="16"/>
      <c r="AJ49" s="16"/>
      <c r="AK49" s="16"/>
      <c r="AL49" s="16"/>
      <c r="AM49" s="16"/>
      <c r="AN49" s="16"/>
      <c r="AO49" s="16"/>
      <c r="AP49" s="16"/>
      <c r="AQ49" s="16"/>
      <c r="AR49" s="16"/>
    </row>
    <row r="50" spans="33:44" ht="13.5" customHeight="1">
      <c r="AG50" s="16"/>
      <c r="AH50" s="16"/>
      <c r="AI50" s="16"/>
      <c r="AJ50" s="16"/>
      <c r="AK50" s="16"/>
      <c r="AL50" s="16"/>
      <c r="AM50" s="16"/>
      <c r="AN50" s="16"/>
      <c r="AO50" s="16"/>
      <c r="AP50" s="16"/>
      <c r="AQ50" s="16"/>
      <c r="AR50" s="16"/>
    </row>
    <row r="51" spans="33:44" ht="13.5" customHeight="1">
      <c r="AG51" s="16"/>
      <c r="AH51" s="16"/>
      <c r="AI51" s="16"/>
      <c r="AJ51" s="16"/>
      <c r="AK51" s="16"/>
      <c r="AL51" s="16"/>
      <c r="AM51" s="16"/>
      <c r="AN51" s="16"/>
      <c r="AO51" s="16"/>
      <c r="AP51" s="16"/>
      <c r="AQ51" s="16"/>
      <c r="AR51" s="16"/>
    </row>
    <row r="52" spans="33:44" ht="13.5" customHeight="1">
      <c r="AG52" s="16"/>
      <c r="AH52" s="16"/>
      <c r="AI52" s="16"/>
      <c r="AJ52" s="16"/>
      <c r="AK52" s="16"/>
      <c r="AL52" s="16"/>
      <c r="AM52" s="16"/>
      <c r="AN52" s="16"/>
      <c r="AO52" s="16"/>
      <c r="AP52" s="16"/>
      <c r="AQ52" s="16"/>
      <c r="AR52" s="16"/>
    </row>
    <row r="53" spans="33:44" ht="13.5" customHeight="1">
      <c r="AG53" s="16"/>
      <c r="AH53" s="16"/>
      <c r="AI53" s="16"/>
      <c r="AJ53" s="16"/>
      <c r="AK53" s="16"/>
      <c r="AL53" s="16"/>
      <c r="AM53" s="16"/>
      <c r="AN53" s="16"/>
      <c r="AO53" s="16"/>
      <c r="AP53" s="16"/>
      <c r="AQ53" s="16"/>
      <c r="AR53" s="16"/>
    </row>
    <row r="54" spans="33:44" ht="13.5" customHeight="1">
      <c r="AG54" s="16"/>
      <c r="AH54" s="16"/>
      <c r="AI54" s="16"/>
      <c r="AJ54" s="16"/>
      <c r="AK54" s="16"/>
      <c r="AL54" s="16"/>
      <c r="AM54" s="16"/>
      <c r="AN54" s="16"/>
      <c r="AO54" s="16"/>
      <c r="AP54" s="16"/>
      <c r="AQ54" s="16"/>
      <c r="AR54" s="16"/>
    </row>
  </sheetData>
  <mergeCells count="21">
    <mergeCell ref="AB11:AE12"/>
    <mergeCell ref="A13:F13"/>
    <mergeCell ref="AB13:AE13"/>
    <mergeCell ref="G11:AA12"/>
    <mergeCell ref="G13:AA13"/>
    <mergeCell ref="A17:AE43"/>
    <mergeCell ref="A8:F8"/>
    <mergeCell ref="G8:AE8"/>
    <mergeCell ref="A4:F5"/>
    <mergeCell ref="G4:AE5"/>
    <mergeCell ref="A6:F6"/>
    <mergeCell ref="G6:AE6"/>
    <mergeCell ref="A7:F7"/>
    <mergeCell ref="G7:AE7"/>
    <mergeCell ref="A14:F14"/>
    <mergeCell ref="AB14:AE14"/>
    <mergeCell ref="A15:F15"/>
    <mergeCell ref="AB15:AE15"/>
    <mergeCell ref="G14:AA14"/>
    <mergeCell ref="G15:AA15"/>
    <mergeCell ref="A11:F12"/>
  </mergeCells>
  <phoneticPr fontId="2"/>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view="pageBreakPreview" topLeftCell="A4" zoomScale="85" zoomScaleNormal="100" zoomScaleSheetLayoutView="85" workbookViewId="0">
      <selection activeCell="F24" sqref="F24:AE24"/>
    </sheetView>
  </sheetViews>
  <sheetFormatPr defaultColWidth="9" defaultRowHeight="20.25" customHeight="1"/>
  <cols>
    <col min="1" max="1" width="5.625" style="1" customWidth="1"/>
    <col min="2" max="2" width="30.625" style="1" customWidth="1"/>
    <col min="3" max="3" width="50.75" style="1" customWidth="1"/>
    <col min="4" max="16384" width="9" style="1"/>
  </cols>
  <sheetData>
    <row r="1" spans="1:16" s="2" customFormat="1" ht="17.25">
      <c r="A1" s="15" t="s">
        <v>11</v>
      </c>
      <c r="B1" s="24"/>
      <c r="C1" s="24"/>
    </row>
    <row r="2" spans="1:16" ht="19.899999999999999" customHeight="1">
      <c r="A2" s="25"/>
      <c r="B2" s="25"/>
      <c r="C2" s="25"/>
    </row>
    <row r="3" spans="1:16" ht="15.75" customHeight="1">
      <c r="A3" s="13" t="s">
        <v>2</v>
      </c>
      <c r="B3" s="15"/>
      <c r="C3" s="15"/>
    </row>
    <row r="4" spans="1:16" customFormat="1" ht="20.25" customHeight="1">
      <c r="A4" s="27" t="s">
        <v>37</v>
      </c>
      <c r="B4" s="27" t="s">
        <v>10</v>
      </c>
      <c r="C4" s="27" t="s">
        <v>1</v>
      </c>
      <c r="N4" s="4"/>
      <c r="O4" s="4"/>
      <c r="P4" s="4"/>
    </row>
    <row r="5" spans="1:16" ht="20.25" customHeight="1">
      <c r="A5" s="27">
        <v>1</v>
      </c>
      <c r="B5" s="80"/>
      <c r="C5" s="80"/>
      <c r="N5" s="5"/>
      <c r="O5" s="5"/>
      <c r="P5" s="5"/>
    </row>
    <row r="6" spans="1:16" ht="20.25" customHeight="1">
      <c r="A6" s="27">
        <v>2</v>
      </c>
      <c r="B6" s="80"/>
      <c r="C6" s="80"/>
    </row>
    <row r="7" spans="1:16" ht="20.25" customHeight="1">
      <c r="A7" s="27">
        <v>3</v>
      </c>
      <c r="B7" s="80"/>
      <c r="C7" s="80"/>
    </row>
    <row r="8" spans="1:16" ht="20.25" customHeight="1">
      <c r="A8" s="27">
        <v>4</v>
      </c>
      <c r="B8" s="80"/>
      <c r="C8" s="80"/>
    </row>
    <row r="9" spans="1:16" ht="20.25" customHeight="1">
      <c r="A9" s="27">
        <v>5</v>
      </c>
      <c r="B9" s="80"/>
      <c r="C9" s="80"/>
    </row>
    <row r="10" spans="1:16" ht="20.25" customHeight="1">
      <c r="A10" s="27">
        <v>6</v>
      </c>
      <c r="B10" s="80"/>
      <c r="C10" s="80"/>
    </row>
    <row r="11" spans="1:16" ht="20.25" customHeight="1">
      <c r="A11" s="27">
        <v>7</v>
      </c>
      <c r="B11" s="80"/>
      <c r="C11" s="80"/>
    </row>
    <row r="12" spans="1:16" ht="20.25" customHeight="1">
      <c r="A12" s="27">
        <v>8</v>
      </c>
      <c r="B12" s="80"/>
      <c r="C12" s="80"/>
    </row>
    <row r="13" spans="1:16" ht="20.25" customHeight="1">
      <c r="A13" s="27">
        <v>9</v>
      </c>
      <c r="B13" s="80"/>
      <c r="C13" s="80"/>
    </row>
    <row r="14" spans="1:16" ht="20.25" customHeight="1">
      <c r="A14" s="27">
        <v>10</v>
      </c>
      <c r="B14" s="80"/>
      <c r="C14" s="80"/>
    </row>
    <row r="15" spans="1:16" ht="20.25" customHeight="1">
      <c r="A15" s="27">
        <v>11</v>
      </c>
      <c r="B15" s="80"/>
      <c r="C15" s="80"/>
    </row>
    <row r="16" spans="1:16" ht="20.25" customHeight="1">
      <c r="A16" s="27">
        <v>12</v>
      </c>
      <c r="B16" s="80"/>
      <c r="C16" s="80"/>
    </row>
    <row r="17" spans="1:3" ht="20.25" customHeight="1">
      <c r="A17" s="27">
        <v>13</v>
      </c>
      <c r="B17" s="80"/>
      <c r="C17" s="80"/>
    </row>
    <row r="18" spans="1:3" ht="20.25" customHeight="1">
      <c r="A18" s="27">
        <v>14</v>
      </c>
      <c r="B18" s="80"/>
      <c r="C18" s="80"/>
    </row>
    <row r="19" spans="1:3" ht="20.25" customHeight="1">
      <c r="A19" s="27">
        <v>15</v>
      </c>
      <c r="B19" s="80"/>
      <c r="C19" s="80"/>
    </row>
    <row r="20" spans="1:3" ht="20.25" customHeight="1">
      <c r="A20" s="27">
        <v>16</v>
      </c>
      <c r="B20" s="80"/>
      <c r="C20" s="80"/>
    </row>
    <row r="21" spans="1:3" ht="20.25" customHeight="1">
      <c r="A21" s="27">
        <v>17</v>
      </c>
      <c r="B21" s="80"/>
      <c r="C21" s="80"/>
    </row>
    <row r="22" spans="1:3" ht="20.25" customHeight="1">
      <c r="A22" s="27">
        <v>18</v>
      </c>
      <c r="B22" s="80"/>
      <c r="C22" s="80"/>
    </row>
    <row r="23" spans="1:3" ht="20.25" customHeight="1">
      <c r="A23" s="27">
        <v>19</v>
      </c>
      <c r="B23" s="80"/>
      <c r="C23" s="80"/>
    </row>
    <row r="24" spans="1:3" ht="20.25" customHeight="1">
      <c r="A24" s="27">
        <v>20</v>
      </c>
      <c r="B24" s="80"/>
      <c r="C24" s="80"/>
    </row>
    <row r="25" spans="1:3" ht="11.25" customHeight="1"/>
    <row r="26" spans="1:3" ht="20.25" customHeight="1">
      <c r="A26" s="26"/>
      <c r="B26" s="26"/>
      <c r="C26" s="26"/>
    </row>
    <row r="27" spans="1:3" ht="20.25" customHeight="1">
      <c r="A27" s="26"/>
      <c r="B27" s="26"/>
      <c r="C27" s="26"/>
    </row>
    <row r="28" spans="1:3" ht="20.25" customHeight="1">
      <c r="B28" s="19"/>
      <c r="C28" s="19"/>
    </row>
  </sheetData>
  <phoneticPr fontId="2"/>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2"/>
  <sheetViews>
    <sheetView showGridLines="0" view="pageBreakPreview" zoomScale="85" zoomScaleNormal="85" zoomScaleSheetLayoutView="85" workbookViewId="0">
      <pane xSplit="4" ySplit="6" topLeftCell="E7" activePane="bottomRight" state="frozen"/>
      <selection activeCell="F24" sqref="F24:AE24"/>
      <selection pane="topRight" activeCell="F24" sqref="F24:AE24"/>
      <selection pane="bottomLeft" activeCell="F24" sqref="F24:AE24"/>
      <selection pane="bottomRight" activeCell="L19" sqref="L19"/>
    </sheetView>
  </sheetViews>
  <sheetFormatPr defaultColWidth="9" defaultRowHeight="13.5"/>
  <cols>
    <col min="1" max="1" width="3.625" customWidth="1"/>
    <col min="2" max="3" width="14.625" customWidth="1"/>
    <col min="4" max="4" width="7.375" customWidth="1"/>
    <col min="5" max="5" width="4.625" customWidth="1"/>
    <col min="6" max="6" width="6.625" customWidth="1"/>
    <col min="7" max="7" width="4.625" customWidth="1"/>
    <col min="8" max="8" width="11.5" customWidth="1"/>
    <col min="9" max="9" width="6.625" customWidth="1"/>
    <col min="10" max="10" width="4.625" customWidth="1"/>
    <col min="11" max="11" width="11.625" customWidth="1"/>
    <col min="12" max="14" width="9.125" customWidth="1"/>
    <col min="15" max="15" width="4.875" customWidth="1"/>
    <col min="16" max="17" width="9.125" customWidth="1"/>
  </cols>
  <sheetData>
    <row r="1" spans="1:17" ht="29.25" customHeight="1">
      <c r="A1" s="299" t="s">
        <v>175</v>
      </c>
      <c r="B1" s="299"/>
      <c r="C1" s="299"/>
      <c r="D1" s="299"/>
      <c r="E1" s="299"/>
      <c r="F1" s="299"/>
      <c r="G1" s="299"/>
      <c r="H1" s="299"/>
      <c r="I1" s="299"/>
      <c r="J1" s="299"/>
      <c r="K1" s="299"/>
      <c r="L1" s="299"/>
      <c r="M1" s="299"/>
      <c r="N1" s="299"/>
      <c r="O1" s="299"/>
      <c r="P1" s="299"/>
      <c r="Q1" s="299"/>
    </row>
    <row r="2" spans="1:17" ht="20.25" customHeight="1">
      <c r="A2" s="300" t="s">
        <v>92</v>
      </c>
      <c r="B2" s="300"/>
      <c r="C2" s="300"/>
      <c r="D2" s="301" t="str">
        <f>IF(報告書鑑!Q7="","",報告書鑑!Q7)</f>
        <v/>
      </c>
      <c r="E2" s="301"/>
      <c r="F2" s="301"/>
      <c r="G2" s="301"/>
      <c r="H2" s="301"/>
      <c r="I2" s="301"/>
      <c r="J2" s="301"/>
      <c r="K2" s="301"/>
      <c r="L2" s="301"/>
      <c r="M2" s="301"/>
      <c r="N2" s="301"/>
      <c r="O2" s="301"/>
      <c r="P2" s="301"/>
      <c r="Q2" s="301"/>
    </row>
    <row r="3" spans="1:17" ht="15" customHeight="1">
      <c r="A3" s="1"/>
      <c r="B3" s="1"/>
      <c r="C3" s="1"/>
      <c r="D3" s="1"/>
      <c r="E3" s="1"/>
      <c r="F3" s="1"/>
      <c r="G3" s="1"/>
      <c r="H3" s="1"/>
      <c r="I3" s="1"/>
      <c r="J3" s="1"/>
      <c r="K3" s="1"/>
      <c r="L3" s="1"/>
      <c r="M3" s="1"/>
      <c r="N3" s="1"/>
      <c r="O3" s="1"/>
      <c r="P3" s="1"/>
      <c r="Q3" s="1"/>
    </row>
    <row r="4" spans="1:17" ht="15" customHeight="1">
      <c r="A4" s="204" t="s">
        <v>93</v>
      </c>
      <c r="B4" s="205"/>
      <c r="C4" s="206"/>
      <c r="D4" s="305" t="s">
        <v>94</v>
      </c>
      <c r="E4" s="306"/>
      <c r="F4" s="306"/>
      <c r="G4" s="306"/>
      <c r="H4" s="307"/>
      <c r="I4" s="305" t="s">
        <v>95</v>
      </c>
      <c r="J4" s="306"/>
      <c r="K4" s="307"/>
      <c r="L4" s="308" t="s">
        <v>152</v>
      </c>
      <c r="M4" s="334" t="s">
        <v>161</v>
      </c>
      <c r="N4" s="335"/>
      <c r="O4" s="336"/>
      <c r="P4" s="263" t="s">
        <v>153</v>
      </c>
      <c r="Q4" s="263"/>
    </row>
    <row r="5" spans="1:17" ht="44.1" customHeight="1">
      <c r="A5" s="302"/>
      <c r="B5" s="303"/>
      <c r="C5" s="304"/>
      <c r="D5" s="71" t="s">
        <v>144</v>
      </c>
      <c r="E5" s="109" t="s">
        <v>45</v>
      </c>
      <c r="F5" s="71" t="s">
        <v>162</v>
      </c>
      <c r="G5" s="109" t="s">
        <v>45</v>
      </c>
      <c r="H5" s="71" t="s">
        <v>146</v>
      </c>
      <c r="I5" s="71" t="s">
        <v>96</v>
      </c>
      <c r="J5" s="109" t="s">
        <v>45</v>
      </c>
      <c r="K5" s="71" t="s">
        <v>146</v>
      </c>
      <c r="L5" s="309"/>
      <c r="M5" s="110" t="s">
        <v>155</v>
      </c>
      <c r="N5" s="110" t="s">
        <v>156</v>
      </c>
      <c r="O5" s="110" t="s">
        <v>158</v>
      </c>
      <c r="P5" s="111" t="s">
        <v>154</v>
      </c>
      <c r="Q5" s="111" t="s">
        <v>157</v>
      </c>
    </row>
    <row r="6" spans="1:17" ht="22.5">
      <c r="A6" s="112"/>
      <c r="B6" s="113"/>
      <c r="C6" s="113"/>
      <c r="D6" s="114" t="s">
        <v>145</v>
      </c>
      <c r="E6" s="109"/>
      <c r="F6" s="113" t="s">
        <v>148</v>
      </c>
      <c r="G6" s="109"/>
      <c r="H6" s="114" t="s">
        <v>147</v>
      </c>
      <c r="I6" s="114" t="s">
        <v>149</v>
      </c>
      <c r="J6" s="109"/>
      <c r="K6" s="71" t="s">
        <v>150</v>
      </c>
      <c r="L6" s="110" t="s">
        <v>151</v>
      </c>
      <c r="M6" s="110" t="s">
        <v>159</v>
      </c>
      <c r="N6" s="110" t="s">
        <v>160</v>
      </c>
      <c r="O6" s="110"/>
      <c r="P6" s="110" t="s">
        <v>173</v>
      </c>
      <c r="Q6" s="110" t="s">
        <v>174</v>
      </c>
    </row>
    <row r="7" spans="1:17" ht="15" customHeight="1">
      <c r="A7" s="310" t="s">
        <v>97</v>
      </c>
      <c r="B7" s="313" t="s">
        <v>98</v>
      </c>
      <c r="C7" s="314"/>
      <c r="D7" s="47"/>
      <c r="E7" s="28" t="s">
        <v>99</v>
      </c>
      <c r="F7" s="39">
        <v>38.200000000000003</v>
      </c>
      <c r="G7" s="60" t="s">
        <v>166</v>
      </c>
      <c r="H7" s="29">
        <f>ROUND(D7*F7,1)</f>
        <v>0</v>
      </c>
      <c r="I7" s="47"/>
      <c r="J7" s="28" t="s">
        <v>99</v>
      </c>
      <c r="K7" s="30">
        <f>ROUND(I7*F7,1)</f>
        <v>0</v>
      </c>
      <c r="L7" s="30">
        <f>H7-K7</f>
        <v>0</v>
      </c>
      <c r="M7" s="329">
        <v>1.8700000000000001E-2</v>
      </c>
      <c r="N7" s="330"/>
      <c r="O7" s="40" t="s">
        <v>167</v>
      </c>
      <c r="P7" s="30">
        <f>IFERROR(ROUND(L7*M7*44/12,0),"")</f>
        <v>0</v>
      </c>
      <c r="Q7" s="49">
        <f>IF(P7="","",P7)</f>
        <v>0</v>
      </c>
    </row>
    <row r="8" spans="1:17" ht="15" customHeight="1">
      <c r="A8" s="311"/>
      <c r="B8" s="313" t="s">
        <v>100</v>
      </c>
      <c r="C8" s="314"/>
      <c r="D8" s="47"/>
      <c r="E8" s="28" t="s">
        <v>99</v>
      </c>
      <c r="F8" s="57">
        <v>35.299999999999997</v>
      </c>
      <c r="G8" s="61" t="s">
        <v>163</v>
      </c>
      <c r="H8" s="29">
        <f t="shared" ref="H8:H28" si="0">ROUND(D8*F8,1)</f>
        <v>0</v>
      </c>
      <c r="I8" s="47"/>
      <c r="J8" s="28" t="s">
        <v>99</v>
      </c>
      <c r="K8" s="30">
        <f t="shared" ref="K8:K29" si="1">ROUND(I8*F8,1)</f>
        <v>0</v>
      </c>
      <c r="L8" s="30">
        <f t="shared" ref="L8:L29" si="2">H8-K8</f>
        <v>0</v>
      </c>
      <c r="M8" s="329">
        <v>1.84E-2</v>
      </c>
      <c r="N8" s="330"/>
      <c r="O8" s="40" t="s">
        <v>167</v>
      </c>
      <c r="P8" s="30">
        <f t="shared" ref="P8:P28" si="3">IFERROR(ROUND(L8*M8*44/12,0),"")</f>
        <v>0</v>
      </c>
      <c r="Q8" s="49">
        <f>IF(P8="","",P8)</f>
        <v>0</v>
      </c>
    </row>
    <row r="9" spans="1:17" ht="15" customHeight="1">
      <c r="A9" s="311"/>
      <c r="B9" s="313" t="s">
        <v>101</v>
      </c>
      <c r="C9" s="314"/>
      <c r="D9" s="47"/>
      <c r="E9" s="28" t="s">
        <v>99</v>
      </c>
      <c r="F9" s="57">
        <v>34.6</v>
      </c>
      <c r="G9" s="61" t="s">
        <v>163</v>
      </c>
      <c r="H9" s="29">
        <f t="shared" si="0"/>
        <v>0</v>
      </c>
      <c r="I9" s="47"/>
      <c r="J9" s="28" t="s">
        <v>99</v>
      </c>
      <c r="K9" s="30">
        <f t="shared" si="1"/>
        <v>0</v>
      </c>
      <c r="L9" s="30">
        <f t="shared" si="2"/>
        <v>0</v>
      </c>
      <c r="M9" s="329">
        <v>1.83E-2</v>
      </c>
      <c r="N9" s="330"/>
      <c r="O9" s="40" t="s">
        <v>167</v>
      </c>
      <c r="P9" s="30">
        <f t="shared" si="3"/>
        <v>0</v>
      </c>
      <c r="Q9" s="49">
        <f t="shared" ref="Q9:Q34" si="4">IF(P9="","",P9)</f>
        <v>0</v>
      </c>
    </row>
    <row r="10" spans="1:17" ht="15" customHeight="1">
      <c r="A10" s="311"/>
      <c r="B10" s="313" t="s">
        <v>102</v>
      </c>
      <c r="C10" s="314"/>
      <c r="D10" s="47"/>
      <c r="E10" s="28" t="s">
        <v>99</v>
      </c>
      <c r="F10" s="57">
        <v>33.6</v>
      </c>
      <c r="G10" s="61" t="s">
        <v>163</v>
      </c>
      <c r="H10" s="29">
        <f t="shared" si="0"/>
        <v>0</v>
      </c>
      <c r="I10" s="47"/>
      <c r="J10" s="28" t="s">
        <v>99</v>
      </c>
      <c r="K10" s="30">
        <f t="shared" si="1"/>
        <v>0</v>
      </c>
      <c r="L10" s="30">
        <f t="shared" si="2"/>
        <v>0</v>
      </c>
      <c r="M10" s="329">
        <v>1.8200000000000001E-2</v>
      </c>
      <c r="N10" s="330"/>
      <c r="O10" s="40" t="s">
        <v>167</v>
      </c>
      <c r="P10" s="30">
        <f t="shared" si="3"/>
        <v>0</v>
      </c>
      <c r="Q10" s="49">
        <f t="shared" si="4"/>
        <v>0</v>
      </c>
    </row>
    <row r="11" spans="1:17" ht="15" customHeight="1">
      <c r="A11" s="311"/>
      <c r="B11" s="315" t="s">
        <v>103</v>
      </c>
      <c r="C11" s="316"/>
      <c r="D11" s="47"/>
      <c r="E11" s="28" t="s">
        <v>99</v>
      </c>
      <c r="F11" s="57">
        <v>36.700000000000003</v>
      </c>
      <c r="G11" s="61" t="s">
        <v>163</v>
      </c>
      <c r="H11" s="29">
        <f t="shared" si="0"/>
        <v>0</v>
      </c>
      <c r="I11" s="47"/>
      <c r="J11" s="28" t="s">
        <v>99</v>
      </c>
      <c r="K11" s="30">
        <f t="shared" si="1"/>
        <v>0</v>
      </c>
      <c r="L11" s="30">
        <f t="shared" si="2"/>
        <v>0</v>
      </c>
      <c r="M11" s="329">
        <v>1.8499999999999999E-2</v>
      </c>
      <c r="N11" s="330"/>
      <c r="O11" s="40" t="s">
        <v>167</v>
      </c>
      <c r="P11" s="30">
        <f t="shared" si="3"/>
        <v>0</v>
      </c>
      <c r="Q11" s="49">
        <f t="shared" si="4"/>
        <v>0</v>
      </c>
    </row>
    <row r="12" spans="1:17" ht="15" customHeight="1">
      <c r="A12" s="311"/>
      <c r="B12" s="315" t="s">
        <v>104</v>
      </c>
      <c r="C12" s="316"/>
      <c r="D12" s="47"/>
      <c r="E12" s="28" t="s">
        <v>99</v>
      </c>
      <c r="F12" s="57">
        <v>37.700000000000003</v>
      </c>
      <c r="G12" s="61" t="s">
        <v>163</v>
      </c>
      <c r="H12" s="29">
        <f t="shared" si="0"/>
        <v>0</v>
      </c>
      <c r="I12" s="47"/>
      <c r="J12" s="28" t="s">
        <v>99</v>
      </c>
      <c r="K12" s="30">
        <f t="shared" si="1"/>
        <v>0</v>
      </c>
      <c r="L12" s="30">
        <f t="shared" si="2"/>
        <v>0</v>
      </c>
      <c r="M12" s="329">
        <v>1.8700000000000001E-2</v>
      </c>
      <c r="N12" s="330"/>
      <c r="O12" s="40" t="s">
        <v>167</v>
      </c>
      <c r="P12" s="30">
        <f t="shared" si="3"/>
        <v>0</v>
      </c>
      <c r="Q12" s="49">
        <f t="shared" si="4"/>
        <v>0</v>
      </c>
    </row>
    <row r="13" spans="1:17" ht="15" customHeight="1">
      <c r="A13" s="311"/>
      <c r="B13" s="315" t="s">
        <v>105</v>
      </c>
      <c r="C13" s="316"/>
      <c r="D13" s="47"/>
      <c r="E13" s="28" t="s">
        <v>99</v>
      </c>
      <c r="F13" s="57">
        <v>39.1</v>
      </c>
      <c r="G13" s="61" t="s">
        <v>163</v>
      </c>
      <c r="H13" s="29">
        <f t="shared" si="0"/>
        <v>0</v>
      </c>
      <c r="I13" s="47"/>
      <c r="J13" s="28" t="s">
        <v>99</v>
      </c>
      <c r="K13" s="30">
        <f t="shared" si="1"/>
        <v>0</v>
      </c>
      <c r="L13" s="30">
        <f t="shared" si="2"/>
        <v>0</v>
      </c>
      <c r="M13" s="329">
        <v>1.89E-2</v>
      </c>
      <c r="N13" s="330"/>
      <c r="O13" s="40" t="s">
        <v>167</v>
      </c>
      <c r="P13" s="30">
        <f t="shared" si="3"/>
        <v>0</v>
      </c>
      <c r="Q13" s="49">
        <f t="shared" si="4"/>
        <v>0</v>
      </c>
    </row>
    <row r="14" spans="1:17" ht="15" customHeight="1">
      <c r="A14" s="311"/>
      <c r="B14" s="315" t="s">
        <v>106</v>
      </c>
      <c r="C14" s="316"/>
      <c r="D14" s="47"/>
      <c r="E14" s="28" t="s">
        <v>99</v>
      </c>
      <c r="F14" s="57">
        <v>41.9</v>
      </c>
      <c r="G14" s="61" t="s">
        <v>163</v>
      </c>
      <c r="H14" s="29">
        <f t="shared" si="0"/>
        <v>0</v>
      </c>
      <c r="I14" s="47"/>
      <c r="J14" s="28" t="s">
        <v>99</v>
      </c>
      <c r="K14" s="30">
        <f t="shared" si="1"/>
        <v>0</v>
      </c>
      <c r="L14" s="30">
        <f t="shared" si="2"/>
        <v>0</v>
      </c>
      <c r="M14" s="329">
        <v>1.95E-2</v>
      </c>
      <c r="N14" s="330"/>
      <c r="O14" s="40" t="s">
        <v>167</v>
      </c>
      <c r="P14" s="30">
        <f t="shared" si="3"/>
        <v>0</v>
      </c>
      <c r="Q14" s="49">
        <f t="shared" si="4"/>
        <v>0</v>
      </c>
    </row>
    <row r="15" spans="1:17" ht="15" customHeight="1">
      <c r="A15" s="311"/>
      <c r="B15" s="315" t="s">
        <v>107</v>
      </c>
      <c r="C15" s="316"/>
      <c r="D15" s="47"/>
      <c r="E15" s="28" t="s">
        <v>108</v>
      </c>
      <c r="F15" s="57">
        <v>40.9</v>
      </c>
      <c r="G15" s="61" t="s">
        <v>164</v>
      </c>
      <c r="H15" s="29">
        <f t="shared" si="0"/>
        <v>0</v>
      </c>
      <c r="I15" s="47"/>
      <c r="J15" s="28" t="s">
        <v>108</v>
      </c>
      <c r="K15" s="30">
        <f t="shared" si="1"/>
        <v>0</v>
      </c>
      <c r="L15" s="30">
        <f t="shared" si="2"/>
        <v>0</v>
      </c>
      <c r="M15" s="329">
        <v>2.0799999999999999E-2</v>
      </c>
      <c r="N15" s="330"/>
      <c r="O15" s="40" t="s">
        <v>167</v>
      </c>
      <c r="P15" s="30">
        <f t="shared" si="3"/>
        <v>0</v>
      </c>
      <c r="Q15" s="49">
        <f t="shared" si="4"/>
        <v>0</v>
      </c>
    </row>
    <row r="16" spans="1:17" ht="15" customHeight="1">
      <c r="A16" s="311"/>
      <c r="B16" s="315" t="s">
        <v>109</v>
      </c>
      <c r="C16" s="316"/>
      <c r="D16" s="47"/>
      <c r="E16" s="28" t="s">
        <v>108</v>
      </c>
      <c r="F16" s="57">
        <v>29.9</v>
      </c>
      <c r="G16" s="61" t="s">
        <v>164</v>
      </c>
      <c r="H16" s="29">
        <f t="shared" si="0"/>
        <v>0</v>
      </c>
      <c r="I16" s="47"/>
      <c r="J16" s="28" t="s">
        <v>108</v>
      </c>
      <c r="K16" s="30">
        <f t="shared" si="1"/>
        <v>0</v>
      </c>
      <c r="L16" s="30">
        <f t="shared" si="2"/>
        <v>0</v>
      </c>
      <c r="M16" s="329">
        <v>2.5399999999999999E-2</v>
      </c>
      <c r="N16" s="330"/>
      <c r="O16" s="40" t="s">
        <v>167</v>
      </c>
      <c r="P16" s="30">
        <f t="shared" si="3"/>
        <v>0</v>
      </c>
      <c r="Q16" s="49">
        <f t="shared" si="4"/>
        <v>0</v>
      </c>
    </row>
    <row r="17" spans="1:17" ht="15" customHeight="1">
      <c r="A17" s="311"/>
      <c r="B17" s="317" t="s">
        <v>110</v>
      </c>
      <c r="C17" s="115" t="s">
        <v>111</v>
      </c>
      <c r="D17" s="47"/>
      <c r="E17" s="28" t="s">
        <v>108</v>
      </c>
      <c r="F17" s="57">
        <v>50.8</v>
      </c>
      <c r="G17" s="61" t="s">
        <v>164</v>
      </c>
      <c r="H17" s="29">
        <f t="shared" si="0"/>
        <v>0</v>
      </c>
      <c r="I17" s="47"/>
      <c r="J17" s="28" t="s">
        <v>108</v>
      </c>
      <c r="K17" s="30">
        <f t="shared" si="1"/>
        <v>0</v>
      </c>
      <c r="L17" s="30">
        <f t="shared" si="2"/>
        <v>0</v>
      </c>
      <c r="M17" s="329">
        <v>1.61E-2</v>
      </c>
      <c r="N17" s="330"/>
      <c r="O17" s="40" t="s">
        <v>167</v>
      </c>
      <c r="P17" s="30">
        <f t="shared" si="3"/>
        <v>0</v>
      </c>
      <c r="Q17" s="49">
        <f t="shared" si="4"/>
        <v>0</v>
      </c>
    </row>
    <row r="18" spans="1:17" ht="15" customHeight="1">
      <c r="A18" s="311"/>
      <c r="B18" s="318"/>
      <c r="C18" s="115" t="s">
        <v>112</v>
      </c>
      <c r="D18" s="47"/>
      <c r="E18" s="28" t="s">
        <v>143</v>
      </c>
      <c r="F18" s="57">
        <v>44.9</v>
      </c>
      <c r="G18" s="61" t="s">
        <v>165</v>
      </c>
      <c r="H18" s="29">
        <f t="shared" si="0"/>
        <v>0</v>
      </c>
      <c r="I18" s="47"/>
      <c r="J18" s="28" t="s">
        <v>143</v>
      </c>
      <c r="K18" s="30">
        <f t="shared" si="1"/>
        <v>0</v>
      </c>
      <c r="L18" s="30">
        <f t="shared" si="2"/>
        <v>0</v>
      </c>
      <c r="M18" s="329">
        <v>1.4200000000000001E-2</v>
      </c>
      <c r="N18" s="330"/>
      <c r="O18" s="40" t="s">
        <v>167</v>
      </c>
      <c r="P18" s="30">
        <f t="shared" si="3"/>
        <v>0</v>
      </c>
      <c r="Q18" s="49">
        <f t="shared" si="4"/>
        <v>0</v>
      </c>
    </row>
    <row r="19" spans="1:17" ht="15" customHeight="1">
      <c r="A19" s="311"/>
      <c r="B19" s="317" t="s">
        <v>113</v>
      </c>
      <c r="C19" s="115" t="s">
        <v>114</v>
      </c>
      <c r="D19" s="47"/>
      <c r="E19" s="28" t="s">
        <v>108</v>
      </c>
      <c r="F19" s="57">
        <v>54.6</v>
      </c>
      <c r="G19" s="61" t="s">
        <v>164</v>
      </c>
      <c r="H19" s="29">
        <f t="shared" si="0"/>
        <v>0</v>
      </c>
      <c r="I19" s="47"/>
      <c r="J19" s="28" t="s">
        <v>108</v>
      </c>
      <c r="K19" s="30">
        <f t="shared" si="1"/>
        <v>0</v>
      </c>
      <c r="L19" s="30">
        <f t="shared" si="2"/>
        <v>0</v>
      </c>
      <c r="M19" s="329">
        <v>1.35E-2</v>
      </c>
      <c r="N19" s="330"/>
      <c r="O19" s="40" t="s">
        <v>167</v>
      </c>
      <c r="P19" s="30">
        <f t="shared" si="3"/>
        <v>0</v>
      </c>
      <c r="Q19" s="49">
        <f>IF(P19="","",P19)</f>
        <v>0</v>
      </c>
    </row>
    <row r="20" spans="1:17" ht="15" customHeight="1">
      <c r="A20" s="311"/>
      <c r="B20" s="318"/>
      <c r="C20" s="115" t="s">
        <v>115</v>
      </c>
      <c r="D20" s="47"/>
      <c r="E20" s="28" t="s">
        <v>143</v>
      </c>
      <c r="F20" s="57">
        <v>43.5</v>
      </c>
      <c r="G20" s="61" t="s">
        <v>165</v>
      </c>
      <c r="H20" s="29">
        <f t="shared" si="0"/>
        <v>0</v>
      </c>
      <c r="I20" s="47"/>
      <c r="J20" s="28" t="s">
        <v>143</v>
      </c>
      <c r="K20" s="30">
        <f t="shared" si="1"/>
        <v>0</v>
      </c>
      <c r="L20" s="30">
        <f t="shared" si="2"/>
        <v>0</v>
      </c>
      <c r="M20" s="329">
        <v>1.3899999999999999E-2</v>
      </c>
      <c r="N20" s="330"/>
      <c r="O20" s="40" t="s">
        <v>167</v>
      </c>
      <c r="P20" s="30">
        <f t="shared" si="3"/>
        <v>0</v>
      </c>
      <c r="Q20" s="49">
        <f t="shared" si="4"/>
        <v>0</v>
      </c>
    </row>
    <row r="21" spans="1:17" ht="15" customHeight="1">
      <c r="A21" s="311"/>
      <c r="B21" s="319" t="s">
        <v>116</v>
      </c>
      <c r="C21" s="115" t="s">
        <v>117</v>
      </c>
      <c r="D21" s="47"/>
      <c r="E21" s="28" t="s">
        <v>108</v>
      </c>
      <c r="F21" s="57">
        <v>29</v>
      </c>
      <c r="G21" s="61" t="s">
        <v>164</v>
      </c>
      <c r="H21" s="29">
        <f t="shared" si="0"/>
        <v>0</v>
      </c>
      <c r="I21" s="47"/>
      <c r="J21" s="28" t="s">
        <v>108</v>
      </c>
      <c r="K21" s="30">
        <f t="shared" si="1"/>
        <v>0</v>
      </c>
      <c r="L21" s="30">
        <f t="shared" si="2"/>
        <v>0</v>
      </c>
      <c r="M21" s="329">
        <v>2.4500000000000001E-2</v>
      </c>
      <c r="N21" s="330"/>
      <c r="O21" s="40" t="s">
        <v>167</v>
      </c>
      <c r="P21" s="30">
        <f t="shared" si="3"/>
        <v>0</v>
      </c>
      <c r="Q21" s="49">
        <f t="shared" si="4"/>
        <v>0</v>
      </c>
    </row>
    <row r="22" spans="1:17" ht="15" customHeight="1">
      <c r="A22" s="311"/>
      <c r="B22" s="320"/>
      <c r="C22" s="115" t="s">
        <v>118</v>
      </c>
      <c r="D22" s="47"/>
      <c r="E22" s="28" t="s">
        <v>108</v>
      </c>
      <c r="F22" s="57">
        <v>25.7</v>
      </c>
      <c r="G22" s="61" t="s">
        <v>164</v>
      </c>
      <c r="H22" s="29">
        <f t="shared" si="0"/>
        <v>0</v>
      </c>
      <c r="I22" s="47"/>
      <c r="J22" s="28" t="s">
        <v>108</v>
      </c>
      <c r="K22" s="30">
        <f t="shared" si="1"/>
        <v>0</v>
      </c>
      <c r="L22" s="30">
        <f t="shared" si="2"/>
        <v>0</v>
      </c>
      <c r="M22" s="329">
        <v>2.47E-2</v>
      </c>
      <c r="N22" s="330"/>
      <c r="O22" s="40" t="s">
        <v>167</v>
      </c>
      <c r="P22" s="30">
        <f t="shared" si="3"/>
        <v>0</v>
      </c>
      <c r="Q22" s="49">
        <f t="shared" si="4"/>
        <v>0</v>
      </c>
    </row>
    <row r="23" spans="1:17" ht="15" customHeight="1">
      <c r="A23" s="311"/>
      <c r="B23" s="321"/>
      <c r="C23" s="115" t="s">
        <v>119</v>
      </c>
      <c r="D23" s="47"/>
      <c r="E23" s="28" t="s">
        <v>108</v>
      </c>
      <c r="F23" s="57">
        <v>26.9</v>
      </c>
      <c r="G23" s="61" t="s">
        <v>164</v>
      </c>
      <c r="H23" s="29">
        <f t="shared" si="0"/>
        <v>0</v>
      </c>
      <c r="I23" s="47"/>
      <c r="J23" s="28" t="s">
        <v>108</v>
      </c>
      <c r="K23" s="30">
        <f t="shared" si="1"/>
        <v>0</v>
      </c>
      <c r="L23" s="30">
        <f t="shared" si="2"/>
        <v>0</v>
      </c>
      <c r="M23" s="329">
        <v>2.5499999999999998E-2</v>
      </c>
      <c r="N23" s="330"/>
      <c r="O23" s="40" t="s">
        <v>167</v>
      </c>
      <c r="P23" s="30">
        <f t="shared" si="3"/>
        <v>0</v>
      </c>
      <c r="Q23" s="49">
        <f t="shared" si="4"/>
        <v>0</v>
      </c>
    </row>
    <row r="24" spans="1:17" ht="15" customHeight="1">
      <c r="A24" s="311"/>
      <c r="B24" s="315" t="s">
        <v>120</v>
      </c>
      <c r="C24" s="316"/>
      <c r="D24" s="47"/>
      <c r="E24" s="28" t="s">
        <v>108</v>
      </c>
      <c r="F24" s="57">
        <v>29.4</v>
      </c>
      <c r="G24" s="61" t="s">
        <v>164</v>
      </c>
      <c r="H24" s="29">
        <f t="shared" si="0"/>
        <v>0</v>
      </c>
      <c r="I24" s="47"/>
      <c r="J24" s="28" t="s">
        <v>108</v>
      </c>
      <c r="K24" s="30">
        <f t="shared" si="1"/>
        <v>0</v>
      </c>
      <c r="L24" s="30">
        <f t="shared" si="2"/>
        <v>0</v>
      </c>
      <c r="M24" s="329">
        <v>2.9399999999999999E-2</v>
      </c>
      <c r="N24" s="330"/>
      <c r="O24" s="40" t="s">
        <v>167</v>
      </c>
      <c r="P24" s="30">
        <f t="shared" si="3"/>
        <v>0</v>
      </c>
      <c r="Q24" s="49">
        <f t="shared" si="4"/>
        <v>0</v>
      </c>
    </row>
    <row r="25" spans="1:17" ht="15" customHeight="1">
      <c r="A25" s="311"/>
      <c r="B25" s="315" t="s">
        <v>121</v>
      </c>
      <c r="C25" s="316"/>
      <c r="D25" s="47"/>
      <c r="E25" s="28" t="s">
        <v>108</v>
      </c>
      <c r="F25" s="57">
        <v>37.299999999999997</v>
      </c>
      <c r="G25" s="61" t="s">
        <v>164</v>
      </c>
      <c r="H25" s="29">
        <f t="shared" si="0"/>
        <v>0</v>
      </c>
      <c r="I25" s="47"/>
      <c r="J25" s="28" t="s">
        <v>108</v>
      </c>
      <c r="K25" s="30">
        <f t="shared" si="1"/>
        <v>0</v>
      </c>
      <c r="L25" s="30">
        <f t="shared" si="2"/>
        <v>0</v>
      </c>
      <c r="M25" s="329">
        <v>2.0899999999999998E-2</v>
      </c>
      <c r="N25" s="330"/>
      <c r="O25" s="40" t="s">
        <v>167</v>
      </c>
      <c r="P25" s="30">
        <f t="shared" si="3"/>
        <v>0</v>
      </c>
      <c r="Q25" s="49">
        <f t="shared" si="4"/>
        <v>0</v>
      </c>
    </row>
    <row r="26" spans="1:17" ht="15" customHeight="1">
      <c r="A26" s="311"/>
      <c r="B26" s="315" t="s">
        <v>122</v>
      </c>
      <c r="C26" s="316"/>
      <c r="D26" s="47"/>
      <c r="E26" s="28" t="s">
        <v>143</v>
      </c>
      <c r="F26" s="57">
        <v>21.1</v>
      </c>
      <c r="G26" s="61" t="s">
        <v>165</v>
      </c>
      <c r="H26" s="29">
        <f t="shared" si="0"/>
        <v>0</v>
      </c>
      <c r="I26" s="47"/>
      <c r="J26" s="28" t="s">
        <v>143</v>
      </c>
      <c r="K26" s="30">
        <f t="shared" si="1"/>
        <v>0</v>
      </c>
      <c r="L26" s="30">
        <f t="shared" si="2"/>
        <v>0</v>
      </c>
      <c r="M26" s="329">
        <v>1.0999999999999999E-2</v>
      </c>
      <c r="N26" s="330"/>
      <c r="O26" s="40" t="s">
        <v>167</v>
      </c>
      <c r="P26" s="30">
        <f t="shared" si="3"/>
        <v>0</v>
      </c>
      <c r="Q26" s="49">
        <f t="shared" si="4"/>
        <v>0</v>
      </c>
    </row>
    <row r="27" spans="1:17" ht="15" customHeight="1">
      <c r="A27" s="311"/>
      <c r="B27" s="315" t="s">
        <v>123</v>
      </c>
      <c r="C27" s="316"/>
      <c r="D27" s="47"/>
      <c r="E27" s="28" t="s">
        <v>143</v>
      </c>
      <c r="F27" s="57">
        <v>3.41</v>
      </c>
      <c r="G27" s="61" t="s">
        <v>165</v>
      </c>
      <c r="H27" s="29">
        <f t="shared" si="0"/>
        <v>0</v>
      </c>
      <c r="I27" s="47"/>
      <c r="J27" s="28" t="s">
        <v>143</v>
      </c>
      <c r="K27" s="30">
        <f t="shared" si="1"/>
        <v>0</v>
      </c>
      <c r="L27" s="30">
        <f t="shared" si="2"/>
        <v>0</v>
      </c>
      <c r="M27" s="329">
        <v>2.63E-2</v>
      </c>
      <c r="N27" s="330"/>
      <c r="O27" s="40" t="s">
        <v>167</v>
      </c>
      <c r="P27" s="30">
        <f t="shared" si="3"/>
        <v>0</v>
      </c>
      <c r="Q27" s="49">
        <f t="shared" si="4"/>
        <v>0</v>
      </c>
    </row>
    <row r="28" spans="1:17" ht="15" customHeight="1">
      <c r="A28" s="311"/>
      <c r="B28" s="315" t="s">
        <v>124</v>
      </c>
      <c r="C28" s="316"/>
      <c r="D28" s="47"/>
      <c r="E28" s="28" t="s">
        <v>143</v>
      </c>
      <c r="F28" s="57">
        <v>8.41</v>
      </c>
      <c r="G28" s="61" t="s">
        <v>165</v>
      </c>
      <c r="H28" s="29">
        <f t="shared" si="0"/>
        <v>0</v>
      </c>
      <c r="I28" s="47"/>
      <c r="J28" s="28" t="s">
        <v>143</v>
      </c>
      <c r="K28" s="30">
        <f t="shared" si="1"/>
        <v>0</v>
      </c>
      <c r="L28" s="30">
        <f t="shared" si="2"/>
        <v>0</v>
      </c>
      <c r="M28" s="329">
        <v>3.8399999999999997E-2</v>
      </c>
      <c r="N28" s="330"/>
      <c r="O28" s="40" t="s">
        <v>167</v>
      </c>
      <c r="P28" s="30">
        <f t="shared" si="3"/>
        <v>0</v>
      </c>
      <c r="Q28" s="49">
        <f t="shared" si="4"/>
        <v>0</v>
      </c>
    </row>
    <row r="29" spans="1:17" ht="15" customHeight="1">
      <c r="A29" s="311"/>
      <c r="B29" s="116" t="s">
        <v>125</v>
      </c>
      <c r="C29" s="56">
        <v>45</v>
      </c>
      <c r="D29" s="47"/>
      <c r="E29" s="28" t="s">
        <v>143</v>
      </c>
      <c r="F29" s="59">
        <v>45</v>
      </c>
      <c r="G29" s="61" t="s">
        <v>165</v>
      </c>
      <c r="H29" s="29">
        <f>ROUND(D29*F29,1)</f>
        <v>0</v>
      </c>
      <c r="I29" s="47"/>
      <c r="J29" s="28" t="s">
        <v>143</v>
      </c>
      <c r="K29" s="30">
        <f t="shared" si="1"/>
        <v>0</v>
      </c>
      <c r="L29" s="30">
        <f t="shared" si="2"/>
        <v>0</v>
      </c>
      <c r="M29" s="329">
        <v>1.3599999999999999E-2</v>
      </c>
      <c r="N29" s="330"/>
      <c r="O29" s="40" t="s">
        <v>167</v>
      </c>
      <c r="P29" s="30">
        <f>IFERROR(ROUND(L29*M29*44/12,0),"")</f>
        <v>0</v>
      </c>
      <c r="Q29" s="49">
        <f t="shared" si="4"/>
        <v>0</v>
      </c>
    </row>
    <row r="30" spans="1:17" ht="15" customHeight="1">
      <c r="A30" s="312"/>
      <c r="B30" s="302" t="s">
        <v>126</v>
      </c>
      <c r="C30" s="303"/>
      <c r="D30" s="322"/>
      <c r="E30" s="303"/>
      <c r="F30" s="303"/>
      <c r="G30" s="303"/>
      <c r="H30" s="303"/>
      <c r="I30" s="303"/>
      <c r="J30" s="303"/>
      <c r="K30" s="303"/>
      <c r="L30" s="55">
        <f>SUM(L7:L29)</f>
        <v>0</v>
      </c>
      <c r="M30" s="332"/>
      <c r="N30" s="333"/>
      <c r="O30" s="72"/>
      <c r="P30" s="55" t="str">
        <f>IF(SUM(P7:P29)=0,"",SUM(P7:P29))</f>
        <v/>
      </c>
      <c r="Q30" s="49" t="str">
        <f>IF(P30="","",P30)</f>
        <v/>
      </c>
    </row>
    <row r="31" spans="1:17" ht="15" customHeight="1">
      <c r="A31" s="311" t="s">
        <v>127</v>
      </c>
      <c r="B31" s="327" t="s">
        <v>128</v>
      </c>
      <c r="C31" s="328"/>
      <c r="D31" s="47"/>
      <c r="E31" s="31" t="s">
        <v>129</v>
      </c>
      <c r="F31" s="57">
        <v>1.02</v>
      </c>
      <c r="G31" s="58" t="s">
        <v>169</v>
      </c>
      <c r="H31" s="29">
        <f>ROUND(D31*F31,1)</f>
        <v>0</v>
      </c>
      <c r="I31" s="47"/>
      <c r="J31" s="31" t="s">
        <v>129</v>
      </c>
      <c r="K31" s="30">
        <f>ROUND(I31*F31,1)</f>
        <v>0</v>
      </c>
      <c r="L31" s="30">
        <f>H31-K31</f>
        <v>0</v>
      </c>
      <c r="M31" s="338">
        <v>0.06</v>
      </c>
      <c r="N31" s="339"/>
      <c r="O31" s="61" t="s">
        <v>168</v>
      </c>
      <c r="P31" s="30">
        <f>IFERROR(ROUND(L31*M31,0),"")</f>
        <v>0</v>
      </c>
      <c r="Q31" s="49">
        <f t="shared" si="4"/>
        <v>0</v>
      </c>
    </row>
    <row r="32" spans="1:17" ht="15" customHeight="1">
      <c r="A32" s="311"/>
      <c r="B32" s="315" t="s">
        <v>130</v>
      </c>
      <c r="C32" s="316"/>
      <c r="D32" s="47"/>
      <c r="E32" s="28" t="s">
        <v>129</v>
      </c>
      <c r="F32" s="57">
        <v>1.36</v>
      </c>
      <c r="G32" s="58" t="s">
        <v>169</v>
      </c>
      <c r="H32" s="29">
        <f t="shared" ref="H32:H34" si="5">ROUND(D32*F32,1)</f>
        <v>0</v>
      </c>
      <c r="I32" s="47"/>
      <c r="J32" s="28" t="s">
        <v>129</v>
      </c>
      <c r="K32" s="30">
        <f t="shared" ref="K32:K34" si="6">ROUND(I32*F32,1)</f>
        <v>0</v>
      </c>
      <c r="L32" s="30">
        <f t="shared" ref="L32:L33" si="7">H32-K32</f>
        <v>0</v>
      </c>
      <c r="M32" s="340">
        <v>5.7000000000000002E-2</v>
      </c>
      <c r="N32" s="341"/>
      <c r="O32" s="61" t="s">
        <v>168</v>
      </c>
      <c r="P32" s="30">
        <f t="shared" ref="P32:P34" si="8">IFERROR(ROUND(L32*M32,0),"")</f>
        <v>0</v>
      </c>
      <c r="Q32" s="49">
        <f t="shared" si="4"/>
        <v>0</v>
      </c>
    </row>
    <row r="33" spans="1:45" ht="15" customHeight="1">
      <c r="A33" s="311"/>
      <c r="B33" s="315" t="s">
        <v>131</v>
      </c>
      <c r="C33" s="316"/>
      <c r="D33" s="47"/>
      <c r="E33" s="28" t="s">
        <v>129</v>
      </c>
      <c r="F33" s="57">
        <v>1.36</v>
      </c>
      <c r="G33" s="58" t="s">
        <v>169</v>
      </c>
      <c r="H33" s="29">
        <f t="shared" si="5"/>
        <v>0</v>
      </c>
      <c r="I33" s="47"/>
      <c r="J33" s="28" t="s">
        <v>129</v>
      </c>
      <c r="K33" s="30">
        <f t="shared" si="6"/>
        <v>0</v>
      </c>
      <c r="L33" s="30">
        <f t="shared" si="7"/>
        <v>0</v>
      </c>
      <c r="M33" s="340">
        <v>5.7000000000000002E-2</v>
      </c>
      <c r="N33" s="341"/>
      <c r="O33" s="61" t="s">
        <v>168</v>
      </c>
      <c r="P33" s="30">
        <f t="shared" si="8"/>
        <v>0</v>
      </c>
      <c r="Q33" s="49">
        <f t="shared" si="4"/>
        <v>0</v>
      </c>
    </row>
    <row r="34" spans="1:45" ht="15" customHeight="1">
      <c r="A34" s="311"/>
      <c r="B34" s="315" t="s">
        <v>132</v>
      </c>
      <c r="C34" s="316"/>
      <c r="D34" s="47"/>
      <c r="E34" s="28" t="s">
        <v>129</v>
      </c>
      <c r="F34" s="57">
        <v>1.36</v>
      </c>
      <c r="G34" s="58" t="s">
        <v>169</v>
      </c>
      <c r="H34" s="29">
        <f t="shared" si="5"/>
        <v>0</v>
      </c>
      <c r="I34" s="47"/>
      <c r="J34" s="28" t="s">
        <v>129</v>
      </c>
      <c r="K34" s="30">
        <f t="shared" si="6"/>
        <v>0</v>
      </c>
      <c r="L34" s="30">
        <f>H34-K34</f>
        <v>0</v>
      </c>
      <c r="M34" s="340">
        <v>5.7000000000000002E-2</v>
      </c>
      <c r="N34" s="341"/>
      <c r="O34" s="61" t="s">
        <v>168</v>
      </c>
      <c r="P34" s="30">
        <f t="shared" si="8"/>
        <v>0</v>
      </c>
      <c r="Q34" s="49">
        <f t="shared" si="4"/>
        <v>0</v>
      </c>
    </row>
    <row r="35" spans="1:45" ht="15" customHeight="1">
      <c r="A35" s="312"/>
      <c r="B35" s="302" t="s">
        <v>126</v>
      </c>
      <c r="C35" s="303"/>
      <c r="D35" s="322"/>
      <c r="E35" s="303"/>
      <c r="F35" s="303"/>
      <c r="G35" s="303"/>
      <c r="H35" s="303"/>
      <c r="I35" s="303"/>
      <c r="J35" s="303"/>
      <c r="K35" s="303"/>
      <c r="L35" s="55">
        <f>SUM(L31:L34)</f>
        <v>0</v>
      </c>
      <c r="M35" s="332"/>
      <c r="N35" s="333"/>
      <c r="O35" s="72"/>
      <c r="P35" s="55" t="str">
        <f>IF(SUM(P31:P34)=0,"",SUM(P31:P34))</f>
        <v/>
      </c>
      <c r="Q35" s="49" t="str">
        <f>IF(P35="","",P35)</f>
        <v/>
      </c>
    </row>
    <row r="36" spans="1:45" ht="15" customHeight="1">
      <c r="A36" s="310" t="s">
        <v>133</v>
      </c>
      <c r="B36" s="331" t="str">
        <f>IF(報告書別紙1_その1!F21="","",報告書別紙1_その1!F21)</f>
        <v/>
      </c>
      <c r="C36" s="117" t="s">
        <v>134</v>
      </c>
      <c r="D36" s="47"/>
      <c r="E36" s="53" t="s">
        <v>135</v>
      </c>
      <c r="F36" s="54">
        <v>9.9700000000000006</v>
      </c>
      <c r="G36" s="61" t="s">
        <v>170</v>
      </c>
      <c r="H36" s="29">
        <f t="shared" ref="H36:H46" si="9">ROUND(D36*F36,1)</f>
        <v>0</v>
      </c>
      <c r="I36" s="34"/>
      <c r="J36" s="51" t="s">
        <v>135</v>
      </c>
      <c r="K36" s="35"/>
      <c r="L36" s="30">
        <f>H36-K36</f>
        <v>0</v>
      </c>
      <c r="M36" s="64" t="str">
        <f>IF(報告書別紙1_その1!S21="","",報告書別紙1_その1!S21)</f>
        <v/>
      </c>
      <c r="N36" s="64" t="str">
        <f>IF(報告書別紙1_その1!AF21="","",報告書別紙1_その1!AF21)</f>
        <v/>
      </c>
      <c r="O36" s="61" t="s">
        <v>171</v>
      </c>
      <c r="P36" s="48" t="str">
        <f t="shared" ref="P36:P45" si="10">IFERROR(ROUND(D36*M36*1000,0),"")</f>
        <v/>
      </c>
      <c r="Q36" s="48" t="str">
        <f t="shared" ref="Q36:Q45" si="11">IFERROR(ROUND(D36*N36*1000,0),"")</f>
        <v/>
      </c>
    </row>
    <row r="37" spans="1:45" ht="15" customHeight="1">
      <c r="A37" s="311"/>
      <c r="B37" s="324" t="str">
        <f>[1]計画書別紙1!$M$45</f>
        <v>例：東京電力エナジーパートナー(株)</v>
      </c>
      <c r="C37" s="118" t="s">
        <v>136</v>
      </c>
      <c r="D37" s="47"/>
      <c r="E37" s="28" t="s">
        <v>135</v>
      </c>
      <c r="F37" s="46">
        <v>9.2799999999999994</v>
      </c>
      <c r="G37" s="61" t="s">
        <v>170</v>
      </c>
      <c r="H37" s="29">
        <f t="shared" si="9"/>
        <v>0</v>
      </c>
      <c r="I37" s="43"/>
      <c r="J37" s="38" t="s">
        <v>135</v>
      </c>
      <c r="K37" s="44"/>
      <c r="L37" s="30">
        <f t="shared" ref="L37:L46" si="12">H37-K37</f>
        <v>0</v>
      </c>
      <c r="M37" s="65" t="str">
        <f>IF(M36="","",M36)</f>
        <v/>
      </c>
      <c r="N37" s="65" t="str">
        <f>IF(N36="","",N36)</f>
        <v/>
      </c>
      <c r="O37" s="61" t="s">
        <v>171</v>
      </c>
      <c r="P37" s="48" t="str">
        <f t="shared" si="10"/>
        <v/>
      </c>
      <c r="Q37" s="48" t="str">
        <f t="shared" si="11"/>
        <v/>
      </c>
      <c r="S37" s="8"/>
      <c r="AQ37" s="4"/>
      <c r="AR37" s="4"/>
      <c r="AS37" s="4"/>
    </row>
    <row r="38" spans="1:45" ht="15" customHeight="1">
      <c r="A38" s="311"/>
      <c r="B38" s="323" t="str">
        <f>IF(報告書別紙1_その1!F22="","",報告書別紙1_その1!F22)</f>
        <v/>
      </c>
      <c r="C38" s="119" t="s">
        <v>134</v>
      </c>
      <c r="D38" s="47"/>
      <c r="E38" s="41" t="s">
        <v>135</v>
      </c>
      <c r="F38" s="45">
        <v>9.9700000000000006</v>
      </c>
      <c r="G38" s="61" t="s">
        <v>170</v>
      </c>
      <c r="H38" s="29">
        <f t="shared" si="9"/>
        <v>0</v>
      </c>
      <c r="I38" s="32"/>
      <c r="J38" s="42" t="s">
        <v>135</v>
      </c>
      <c r="K38" s="33"/>
      <c r="L38" s="30">
        <f t="shared" si="12"/>
        <v>0</v>
      </c>
      <c r="M38" s="66" t="str">
        <f>IF(報告書別紙1_その1!S22="","",報告書別紙1_その1!S22)</f>
        <v/>
      </c>
      <c r="N38" s="66" t="str">
        <f>IF(報告書別紙1_その1!AF22="","",報告書別紙1_その1!AF22)</f>
        <v/>
      </c>
      <c r="O38" s="61" t="s">
        <v>171</v>
      </c>
      <c r="P38" s="48" t="str">
        <f t="shared" si="10"/>
        <v/>
      </c>
      <c r="Q38" s="48" t="str">
        <f t="shared" si="11"/>
        <v/>
      </c>
    </row>
    <row r="39" spans="1:45" ht="15" customHeight="1">
      <c r="A39" s="311"/>
      <c r="B39" s="324" t="str">
        <f>[1]計画書別紙1!$M$45</f>
        <v>例：東京電力エナジーパートナー(株)</v>
      </c>
      <c r="C39" s="118" t="s">
        <v>136</v>
      </c>
      <c r="D39" s="47"/>
      <c r="E39" s="28" t="s">
        <v>135</v>
      </c>
      <c r="F39" s="46">
        <v>9.2799999999999994</v>
      </c>
      <c r="G39" s="61" t="s">
        <v>170</v>
      </c>
      <c r="H39" s="29">
        <f t="shared" si="9"/>
        <v>0</v>
      </c>
      <c r="I39" s="43"/>
      <c r="J39" s="38" t="s">
        <v>135</v>
      </c>
      <c r="K39" s="44"/>
      <c r="L39" s="30">
        <f t="shared" si="12"/>
        <v>0</v>
      </c>
      <c r="M39" s="65" t="str">
        <f>IF(M38="","",M38)</f>
        <v/>
      </c>
      <c r="N39" s="65" t="str">
        <f>IF(N38="","",N38)</f>
        <v/>
      </c>
      <c r="O39" s="61" t="s">
        <v>171</v>
      </c>
      <c r="P39" s="48" t="str">
        <f t="shared" si="10"/>
        <v/>
      </c>
      <c r="Q39" s="48" t="str">
        <f t="shared" si="11"/>
        <v/>
      </c>
      <c r="AQ39" s="4"/>
      <c r="AR39" s="4"/>
      <c r="AS39" s="4"/>
    </row>
    <row r="40" spans="1:45" ht="15" customHeight="1">
      <c r="A40" s="311"/>
      <c r="B40" s="323" t="str">
        <f>IF(報告書別紙1_その1!F23="","",報告書別紙1_その1!F23)</f>
        <v/>
      </c>
      <c r="C40" s="119" t="s">
        <v>134</v>
      </c>
      <c r="D40" s="47"/>
      <c r="E40" s="41" t="s">
        <v>135</v>
      </c>
      <c r="F40" s="45">
        <v>9.9700000000000006</v>
      </c>
      <c r="G40" s="61" t="s">
        <v>170</v>
      </c>
      <c r="H40" s="29">
        <f t="shared" si="9"/>
        <v>0</v>
      </c>
      <c r="I40" s="32"/>
      <c r="J40" s="42" t="s">
        <v>135</v>
      </c>
      <c r="K40" s="33"/>
      <c r="L40" s="30">
        <f t="shared" si="12"/>
        <v>0</v>
      </c>
      <c r="M40" s="63" t="str">
        <f>IF(報告書別紙1_その1!S23="","",報告書別紙1_その1!S23)</f>
        <v/>
      </c>
      <c r="N40" s="63" t="str">
        <f>IF(報告書別紙1_その1!AF25="","",報告書別紙1_その1!AF25)</f>
        <v/>
      </c>
      <c r="O40" s="61" t="s">
        <v>171</v>
      </c>
      <c r="P40" s="48" t="str">
        <f t="shared" si="10"/>
        <v/>
      </c>
      <c r="Q40" s="48" t="str">
        <f t="shared" si="11"/>
        <v/>
      </c>
      <c r="AQ40" s="4"/>
      <c r="AR40" s="4"/>
      <c r="AS40" s="4"/>
    </row>
    <row r="41" spans="1:45" ht="15" customHeight="1">
      <c r="A41" s="311"/>
      <c r="B41" s="324"/>
      <c r="C41" s="118" t="s">
        <v>136</v>
      </c>
      <c r="D41" s="47"/>
      <c r="E41" s="28" t="s">
        <v>135</v>
      </c>
      <c r="F41" s="46">
        <v>9.2799999999999994</v>
      </c>
      <c r="G41" s="61" t="s">
        <v>170</v>
      </c>
      <c r="H41" s="29">
        <f t="shared" si="9"/>
        <v>0</v>
      </c>
      <c r="I41" s="43"/>
      <c r="J41" s="38" t="s">
        <v>135</v>
      </c>
      <c r="K41" s="44"/>
      <c r="L41" s="30">
        <f t="shared" si="12"/>
        <v>0</v>
      </c>
      <c r="M41" s="62" t="str">
        <f>IF(M40="","",M40)</f>
        <v/>
      </c>
      <c r="N41" s="62" t="str">
        <f>IF(N40="","",N40)</f>
        <v/>
      </c>
      <c r="O41" s="61" t="s">
        <v>171</v>
      </c>
      <c r="P41" s="48" t="str">
        <f t="shared" si="10"/>
        <v/>
      </c>
      <c r="Q41" s="48" t="str">
        <f t="shared" si="11"/>
        <v/>
      </c>
      <c r="S41" s="337"/>
      <c r="AQ41" s="4"/>
      <c r="AR41" s="4"/>
      <c r="AS41" s="4"/>
    </row>
    <row r="42" spans="1:45" ht="15" customHeight="1">
      <c r="A42" s="311"/>
      <c r="B42" s="323" t="str">
        <f>IF(報告書別紙1_その1!F24="","",報告書別紙1_その1!F24)</f>
        <v/>
      </c>
      <c r="C42" s="119" t="s">
        <v>134</v>
      </c>
      <c r="D42" s="47"/>
      <c r="E42" s="41" t="s">
        <v>135</v>
      </c>
      <c r="F42" s="45">
        <v>9.9700000000000006</v>
      </c>
      <c r="G42" s="61" t="s">
        <v>170</v>
      </c>
      <c r="H42" s="29">
        <f t="shared" si="9"/>
        <v>0</v>
      </c>
      <c r="I42" s="32"/>
      <c r="J42" s="42" t="s">
        <v>135</v>
      </c>
      <c r="K42" s="33"/>
      <c r="L42" s="30">
        <f t="shared" si="12"/>
        <v>0</v>
      </c>
      <c r="M42" s="63" t="str">
        <f>IF(報告書別紙1_その1!S24="","",報告書別紙1_その1!S24)</f>
        <v/>
      </c>
      <c r="N42" s="63" t="str">
        <f>IF(報告書別紙1_その1!AF24="","",報告書別紙1_その1!AF24)</f>
        <v/>
      </c>
      <c r="O42" s="61" t="s">
        <v>171</v>
      </c>
      <c r="P42" s="48" t="str">
        <f t="shared" si="10"/>
        <v/>
      </c>
      <c r="Q42" s="48" t="str">
        <f t="shared" si="11"/>
        <v/>
      </c>
      <c r="S42" s="337"/>
    </row>
    <row r="43" spans="1:45" ht="15" customHeight="1">
      <c r="A43" s="311"/>
      <c r="B43" s="324"/>
      <c r="C43" s="118" t="s">
        <v>136</v>
      </c>
      <c r="D43" s="47"/>
      <c r="E43" s="28" t="s">
        <v>135</v>
      </c>
      <c r="F43" s="46">
        <v>9.2799999999999994</v>
      </c>
      <c r="G43" s="61" t="s">
        <v>170</v>
      </c>
      <c r="H43" s="29">
        <f t="shared" si="9"/>
        <v>0</v>
      </c>
      <c r="I43" s="43"/>
      <c r="J43" s="38" t="s">
        <v>135</v>
      </c>
      <c r="K43" s="44"/>
      <c r="L43" s="30">
        <f t="shared" si="12"/>
        <v>0</v>
      </c>
      <c r="M43" s="62" t="str">
        <f>IF(M42="","",M42)</f>
        <v/>
      </c>
      <c r="N43" s="62" t="str">
        <f>IF(N42="","",N42)</f>
        <v/>
      </c>
      <c r="O43" s="61" t="s">
        <v>171</v>
      </c>
      <c r="P43" s="48" t="str">
        <f t="shared" si="10"/>
        <v/>
      </c>
      <c r="Q43" s="48" t="str">
        <f t="shared" si="11"/>
        <v/>
      </c>
      <c r="AQ43" s="4"/>
      <c r="AR43" s="4"/>
      <c r="AS43" s="4"/>
    </row>
    <row r="44" spans="1:45" ht="15" customHeight="1">
      <c r="A44" s="311"/>
      <c r="B44" s="323" t="str">
        <f>IF(報告書別紙1_その1!F25="","",報告書別紙1_その1!F25)</f>
        <v/>
      </c>
      <c r="C44" s="119" t="s">
        <v>134</v>
      </c>
      <c r="D44" s="47"/>
      <c r="E44" s="41" t="s">
        <v>135</v>
      </c>
      <c r="F44" s="45">
        <v>9.9700000000000006</v>
      </c>
      <c r="G44" s="61" t="s">
        <v>170</v>
      </c>
      <c r="H44" s="29">
        <f t="shared" si="9"/>
        <v>0</v>
      </c>
      <c r="I44" s="32"/>
      <c r="J44" s="42" t="s">
        <v>135</v>
      </c>
      <c r="K44" s="33"/>
      <c r="L44" s="30">
        <f t="shared" si="12"/>
        <v>0</v>
      </c>
      <c r="M44" s="63" t="str">
        <f>IF(報告書別紙1_その1!S25="","",報告書別紙1_その1!S25)</f>
        <v/>
      </c>
      <c r="N44" s="63" t="str">
        <f>IF(報告書別紙1_その1!AF25="","",報告書別紙1_その1!AF25)</f>
        <v/>
      </c>
      <c r="O44" s="61" t="s">
        <v>171</v>
      </c>
      <c r="P44" s="48" t="str">
        <f t="shared" si="10"/>
        <v/>
      </c>
      <c r="Q44" s="48" t="str">
        <f t="shared" si="11"/>
        <v/>
      </c>
      <c r="AQ44" s="4"/>
      <c r="AR44" s="4"/>
      <c r="AS44" s="4"/>
    </row>
    <row r="45" spans="1:45" ht="15" customHeight="1">
      <c r="A45" s="311"/>
      <c r="B45" s="324"/>
      <c r="C45" s="118" t="s">
        <v>136</v>
      </c>
      <c r="D45" s="47"/>
      <c r="E45" s="28" t="s">
        <v>135</v>
      </c>
      <c r="F45" s="46">
        <v>9.2799999999999994</v>
      </c>
      <c r="G45" s="61" t="s">
        <v>170</v>
      </c>
      <c r="H45" s="29">
        <f t="shared" si="9"/>
        <v>0</v>
      </c>
      <c r="I45" s="43"/>
      <c r="J45" s="38" t="s">
        <v>135</v>
      </c>
      <c r="K45" s="44"/>
      <c r="L45" s="30">
        <f t="shared" si="12"/>
        <v>0</v>
      </c>
      <c r="M45" s="62" t="str">
        <f>IF(M44="","",M44)</f>
        <v/>
      </c>
      <c r="N45" s="62" t="str">
        <f>IF(N44="","",N44)</f>
        <v/>
      </c>
      <c r="O45" s="61" t="s">
        <v>171</v>
      </c>
      <c r="P45" s="48" t="str">
        <f t="shared" si="10"/>
        <v/>
      </c>
      <c r="Q45" s="48" t="str">
        <f t="shared" si="11"/>
        <v/>
      </c>
      <c r="AQ45" s="4"/>
      <c r="AR45" s="4"/>
      <c r="AS45" s="4"/>
    </row>
    <row r="46" spans="1:45" ht="15" customHeight="1">
      <c r="A46" s="311"/>
      <c r="B46" s="325" t="s">
        <v>0</v>
      </c>
      <c r="C46" s="117" t="s">
        <v>137</v>
      </c>
      <c r="D46" s="50"/>
      <c r="E46" s="41" t="s">
        <v>135</v>
      </c>
      <c r="F46" s="45">
        <v>9.76</v>
      </c>
      <c r="G46" s="61" t="s">
        <v>170</v>
      </c>
      <c r="H46" s="29">
        <f t="shared" si="9"/>
        <v>0</v>
      </c>
      <c r="I46" s="34"/>
      <c r="J46" s="51" t="s">
        <v>135</v>
      </c>
      <c r="K46" s="35"/>
      <c r="L46" s="30">
        <f t="shared" si="12"/>
        <v>0</v>
      </c>
      <c r="M46" s="67"/>
      <c r="N46" s="67"/>
      <c r="O46" s="61" t="s">
        <v>171</v>
      </c>
      <c r="P46" s="48" t="str">
        <f>IF(D46="","",ROUND(D46*M46*1000,0))</f>
        <v/>
      </c>
      <c r="Q46" s="48" t="str">
        <f>IF(D46="","",ROUND(D46*N46*1000,0))</f>
        <v/>
      </c>
      <c r="AQ46" s="4"/>
      <c r="AR46" s="4"/>
      <c r="AS46" s="4"/>
    </row>
    <row r="47" spans="1:45" ht="15" customHeight="1">
      <c r="A47" s="311"/>
      <c r="B47" s="326"/>
      <c r="C47" s="116" t="s">
        <v>138</v>
      </c>
      <c r="D47" s="47"/>
      <c r="E47" s="28" t="s">
        <v>135</v>
      </c>
      <c r="F47" s="81"/>
      <c r="G47" s="81"/>
      <c r="H47" s="81"/>
      <c r="I47" s="47"/>
      <c r="J47" s="28" t="s">
        <v>135</v>
      </c>
      <c r="K47" s="82"/>
      <c r="L47" s="83"/>
      <c r="M47" s="83"/>
      <c r="N47" s="83"/>
      <c r="O47" s="83"/>
      <c r="P47" s="83"/>
      <c r="Q47" s="83"/>
    </row>
    <row r="48" spans="1:45" ht="15" customHeight="1">
      <c r="A48" s="312"/>
      <c r="B48" s="302" t="s">
        <v>126</v>
      </c>
      <c r="C48" s="303"/>
      <c r="D48" s="303"/>
      <c r="E48" s="303"/>
      <c r="F48" s="303"/>
      <c r="G48" s="303"/>
      <c r="H48" s="303"/>
      <c r="I48" s="303"/>
      <c r="J48" s="303"/>
      <c r="K48" s="303"/>
      <c r="L48" s="55">
        <f>SUM(L36:L46)</f>
        <v>0</v>
      </c>
      <c r="M48" s="55"/>
      <c r="N48" s="55"/>
      <c r="O48" s="55"/>
      <c r="P48" s="55">
        <f>SUM(P36:P46)</f>
        <v>0</v>
      </c>
      <c r="Q48" s="55">
        <f>SUM(Q36:Q46)</f>
        <v>0</v>
      </c>
    </row>
    <row r="49" spans="1:45" ht="15" customHeight="1">
      <c r="A49" s="302" t="s">
        <v>139</v>
      </c>
      <c r="B49" s="303"/>
      <c r="C49" s="303"/>
      <c r="D49" s="303"/>
      <c r="E49" s="303"/>
      <c r="F49" s="303"/>
      <c r="G49" s="303"/>
      <c r="H49" s="303"/>
      <c r="I49" s="303"/>
      <c r="J49" s="303"/>
      <c r="K49" s="303"/>
      <c r="L49" s="52" t="str">
        <f>IF(SUM(L30,L35,L48)=0,"",SUM(L30,L35,L48))</f>
        <v/>
      </c>
      <c r="M49" s="52"/>
      <c r="N49" s="52"/>
      <c r="O49" s="52"/>
      <c r="P49" s="52" t="str">
        <f>IF(SUM(P30,P35,P48)=0,"",SUM(P30,P35,P48))</f>
        <v/>
      </c>
      <c r="Q49" s="52" t="str">
        <f>IF(SUM(Q30,Q35,Q48)=0,"",SUM(Q30,Q35,Q48))</f>
        <v/>
      </c>
    </row>
    <row r="50" spans="1:45">
      <c r="A50" s="36" t="s">
        <v>140</v>
      </c>
      <c r="B50" s="36"/>
      <c r="C50" s="36"/>
      <c r="D50" s="36"/>
      <c r="E50" s="36"/>
      <c r="F50" s="36"/>
      <c r="G50" s="36"/>
      <c r="H50" s="36"/>
      <c r="I50" s="36"/>
      <c r="J50" s="36"/>
      <c r="K50" s="36"/>
      <c r="L50" s="36"/>
      <c r="M50" s="36"/>
      <c r="N50" s="36"/>
      <c r="O50" s="36"/>
      <c r="P50" s="36"/>
      <c r="Q50" s="36"/>
      <c r="AQ50" s="4"/>
      <c r="AR50" s="4"/>
      <c r="AS50" s="4"/>
    </row>
    <row r="51" spans="1:45" ht="15" customHeight="1">
      <c r="A51" s="36" t="s">
        <v>141</v>
      </c>
      <c r="B51" s="36"/>
      <c r="C51" s="36"/>
      <c r="D51" s="37" t="str">
        <f>IFERROR(L49*0.0258,"")</f>
        <v/>
      </c>
      <c r="E51" s="36" t="s">
        <v>142</v>
      </c>
      <c r="F51" s="36"/>
      <c r="G51" s="36"/>
      <c r="H51" s="36"/>
      <c r="I51" s="36"/>
      <c r="J51" s="36"/>
      <c r="K51" s="36"/>
      <c r="L51" s="36"/>
      <c r="M51" s="36"/>
      <c r="N51" s="36"/>
      <c r="O51" s="36"/>
      <c r="P51" s="36"/>
      <c r="Q51" s="36"/>
      <c r="R51" s="1"/>
    </row>
    <row r="52" spans="1:45">
      <c r="AQ52" s="4"/>
      <c r="AR52" s="4"/>
      <c r="AS52" s="4"/>
    </row>
  </sheetData>
  <mergeCells count="74">
    <mergeCell ref="S41:S42"/>
    <mergeCell ref="M31:N31"/>
    <mergeCell ref="M32:N32"/>
    <mergeCell ref="M33:N33"/>
    <mergeCell ref="M34:N34"/>
    <mergeCell ref="M35:N35"/>
    <mergeCell ref="M7:N7"/>
    <mergeCell ref="M8:N8"/>
    <mergeCell ref="M9:N9"/>
    <mergeCell ref="M10:N10"/>
    <mergeCell ref="M11:N11"/>
    <mergeCell ref="M27:N27"/>
    <mergeCell ref="M28:N28"/>
    <mergeCell ref="M13:N13"/>
    <mergeCell ref="M14:N14"/>
    <mergeCell ref="M15:N15"/>
    <mergeCell ref="M16:N16"/>
    <mergeCell ref="M17:N17"/>
    <mergeCell ref="M18:N18"/>
    <mergeCell ref="M12:N12"/>
    <mergeCell ref="P4:Q4"/>
    <mergeCell ref="A49:K49"/>
    <mergeCell ref="A36:A48"/>
    <mergeCell ref="B36:B37"/>
    <mergeCell ref="M29:N29"/>
    <mergeCell ref="M30:N30"/>
    <mergeCell ref="M19:N19"/>
    <mergeCell ref="M20:N20"/>
    <mergeCell ref="M21:N21"/>
    <mergeCell ref="M22:N22"/>
    <mergeCell ref="M23:N23"/>
    <mergeCell ref="M24:N24"/>
    <mergeCell ref="M4:O4"/>
    <mergeCell ref="M25:N25"/>
    <mergeCell ref="M26:N26"/>
    <mergeCell ref="A31:A35"/>
    <mergeCell ref="B31:C31"/>
    <mergeCell ref="B32:C32"/>
    <mergeCell ref="B33:C33"/>
    <mergeCell ref="B34:C34"/>
    <mergeCell ref="B35:K35"/>
    <mergeCell ref="B25:C25"/>
    <mergeCell ref="B48:K48"/>
    <mergeCell ref="B27:C27"/>
    <mergeCell ref="B28:C28"/>
    <mergeCell ref="B30:K30"/>
    <mergeCell ref="B38:B39"/>
    <mergeCell ref="B40:B41"/>
    <mergeCell ref="B42:B43"/>
    <mergeCell ref="B44:B45"/>
    <mergeCell ref="B46:B47"/>
    <mergeCell ref="A7:A30"/>
    <mergeCell ref="B7:C7"/>
    <mergeCell ref="B8:C8"/>
    <mergeCell ref="B9:C9"/>
    <mergeCell ref="B10:C10"/>
    <mergeCell ref="B26:C26"/>
    <mergeCell ref="B11:C11"/>
    <mergeCell ref="B12:C12"/>
    <mergeCell ref="B13:C13"/>
    <mergeCell ref="B14:C14"/>
    <mergeCell ref="B15:C15"/>
    <mergeCell ref="B16:C16"/>
    <mergeCell ref="B17:B18"/>
    <mergeCell ref="B19:B20"/>
    <mergeCell ref="B21:B23"/>
    <mergeCell ref="B24:C24"/>
    <mergeCell ref="A1:Q1"/>
    <mergeCell ref="A2:C2"/>
    <mergeCell ref="D2:Q2"/>
    <mergeCell ref="A4:C5"/>
    <mergeCell ref="D4:H4"/>
    <mergeCell ref="I4:K4"/>
    <mergeCell ref="L4:L5"/>
  </mergeCells>
  <phoneticPr fontId="2"/>
  <dataValidations count="1">
    <dataValidation allowBlank="1" showInputMessage="1" showErrorMessage="1" prompt="販売量の数値を入力すると、法定単位発熱係数を掛けた値が整数で出ます。_x000a_※数値は、原則、小数第１位を四捨五入して整数で入力してください。" sqref="F31:F34"/>
  </dataValidations>
  <printOptions horizontalCentered="1"/>
  <pageMargins left="0.59055118110236227" right="0.59055118110236227" top="0.78740157480314965" bottom="0.39370078740157483" header="0.31496062992125984" footer="0.31496062992125984"/>
  <pageSetup paperSize="9" scale="65" fitToHeight="0" orientation="portrait" r:id="rId1"/>
  <headerFooter alignWithMargins="0"/>
  <ignoredErrors>
    <ignoredError sqref="M38:N4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98"/>
  <sheetViews>
    <sheetView view="pageBreakPreview" zoomScaleNormal="100" zoomScaleSheetLayoutView="100" workbookViewId="0">
      <pane xSplit="2" ySplit="2" topLeftCell="C3" activePane="bottomRight" state="frozen"/>
      <selection pane="topRight" activeCell="D1" sqref="D1"/>
      <selection pane="bottomLeft" activeCell="A3" sqref="A3"/>
      <selection pane="bottomRight" activeCell="A3" sqref="A1:A1048576"/>
    </sheetView>
  </sheetViews>
  <sheetFormatPr defaultRowHeight="13.5"/>
  <cols>
    <col min="1" max="3" width="16.625" customWidth="1"/>
    <col min="4" max="4" width="77.125" customWidth="1"/>
  </cols>
  <sheetData>
    <row r="1" spans="1:4" ht="18.75" customHeight="1">
      <c r="A1" t="s">
        <v>316</v>
      </c>
    </row>
    <row r="2" spans="1:4" ht="21.75" customHeight="1">
      <c r="A2" s="120" t="s">
        <v>317</v>
      </c>
      <c r="B2" s="121" t="s">
        <v>318</v>
      </c>
      <c r="C2" s="121" t="s">
        <v>319</v>
      </c>
      <c r="D2" s="122" t="s">
        <v>320</v>
      </c>
    </row>
    <row r="3" spans="1:4" ht="18.75" customHeight="1">
      <c r="A3" s="123"/>
      <c r="B3" s="124"/>
      <c r="C3" s="124"/>
      <c r="D3" s="125"/>
    </row>
    <row r="4" spans="1:4" ht="44.25" customHeight="1">
      <c r="A4" s="351" t="s">
        <v>321</v>
      </c>
      <c r="B4" s="342" t="s">
        <v>322</v>
      </c>
      <c r="C4" s="84" t="s">
        <v>323</v>
      </c>
      <c r="D4" s="85" t="s">
        <v>324</v>
      </c>
    </row>
    <row r="5" spans="1:4" ht="39" customHeight="1">
      <c r="A5" s="352"/>
      <c r="B5" s="343"/>
      <c r="C5" s="84" t="s">
        <v>325</v>
      </c>
      <c r="D5" s="85" t="s">
        <v>326</v>
      </c>
    </row>
    <row r="6" spans="1:4" ht="57.75" customHeight="1">
      <c r="A6" s="352"/>
      <c r="B6" s="343"/>
      <c r="C6" s="84" t="s">
        <v>327</v>
      </c>
      <c r="D6" s="85" t="s">
        <v>328</v>
      </c>
    </row>
    <row r="7" spans="1:4" ht="54" customHeight="1">
      <c r="A7" s="352"/>
      <c r="B7" s="343"/>
      <c r="C7" s="86" t="s">
        <v>329</v>
      </c>
      <c r="D7" s="85" t="s">
        <v>330</v>
      </c>
    </row>
    <row r="8" spans="1:4" ht="75.75" customHeight="1">
      <c r="A8" s="352"/>
      <c r="B8" s="343"/>
      <c r="C8" s="87" t="s">
        <v>331</v>
      </c>
      <c r="D8" s="85" t="s">
        <v>332</v>
      </c>
    </row>
    <row r="9" spans="1:4" ht="28.5" customHeight="1">
      <c r="A9" s="352"/>
      <c r="B9" s="344"/>
      <c r="C9" s="88" t="s">
        <v>333</v>
      </c>
      <c r="D9" s="89" t="s">
        <v>334</v>
      </c>
    </row>
    <row r="10" spans="1:4" ht="38.25" customHeight="1">
      <c r="A10" s="352"/>
      <c r="B10" s="354" t="s">
        <v>335</v>
      </c>
      <c r="C10" s="88" t="s">
        <v>336</v>
      </c>
      <c r="D10" s="90" t="s">
        <v>337</v>
      </c>
    </row>
    <row r="11" spans="1:4" ht="72">
      <c r="A11" s="352"/>
      <c r="B11" s="355"/>
      <c r="C11" s="84" t="s">
        <v>338</v>
      </c>
      <c r="D11" s="91" t="s">
        <v>339</v>
      </c>
    </row>
    <row r="12" spans="1:4" ht="36">
      <c r="A12" s="352"/>
      <c r="B12" s="355"/>
      <c r="C12" s="84" t="s">
        <v>340</v>
      </c>
      <c r="D12" s="91" t="s">
        <v>341</v>
      </c>
    </row>
    <row r="13" spans="1:4" ht="48">
      <c r="A13" s="352"/>
      <c r="B13" s="355"/>
      <c r="C13" s="92" t="s">
        <v>342</v>
      </c>
      <c r="D13" s="91" t="s">
        <v>343</v>
      </c>
    </row>
    <row r="14" spans="1:4" ht="36">
      <c r="A14" s="352"/>
      <c r="B14" s="355"/>
      <c r="C14" s="92" t="s">
        <v>344</v>
      </c>
      <c r="D14" s="91" t="s">
        <v>345</v>
      </c>
    </row>
    <row r="15" spans="1:4" ht="48">
      <c r="A15" s="352"/>
      <c r="B15" s="355"/>
      <c r="C15" s="92" t="s">
        <v>346</v>
      </c>
      <c r="D15" s="91" t="s">
        <v>347</v>
      </c>
    </row>
    <row r="16" spans="1:4" ht="48">
      <c r="A16" s="352"/>
      <c r="B16" s="355"/>
      <c r="C16" s="92" t="s">
        <v>348</v>
      </c>
      <c r="D16" s="91" t="s">
        <v>349</v>
      </c>
    </row>
    <row r="17" spans="1:4" ht="36">
      <c r="A17" s="352"/>
      <c r="B17" s="355"/>
      <c r="C17" s="93" t="s">
        <v>350</v>
      </c>
      <c r="D17" s="94" t="s">
        <v>351</v>
      </c>
    </row>
    <row r="18" spans="1:4" ht="83.25" customHeight="1">
      <c r="A18" s="352"/>
      <c r="B18" s="355"/>
      <c r="C18" s="93" t="s">
        <v>352</v>
      </c>
      <c r="D18" s="94" t="s">
        <v>353</v>
      </c>
    </row>
    <row r="19" spans="1:4" ht="36">
      <c r="A19" s="352"/>
      <c r="B19" s="355"/>
      <c r="C19" s="86" t="s">
        <v>354</v>
      </c>
      <c r="D19" s="91" t="s">
        <v>355</v>
      </c>
    </row>
    <row r="20" spans="1:4" ht="36">
      <c r="A20" s="352"/>
      <c r="B20" s="355"/>
      <c r="C20" s="92" t="s">
        <v>356</v>
      </c>
      <c r="D20" s="91" t="s">
        <v>357</v>
      </c>
    </row>
    <row r="21" spans="1:4" ht="36">
      <c r="A21" s="352"/>
      <c r="B21" s="355"/>
      <c r="C21" s="92" t="s">
        <v>358</v>
      </c>
      <c r="D21" s="91" t="s">
        <v>359</v>
      </c>
    </row>
    <row r="22" spans="1:4" ht="48">
      <c r="A22" s="352"/>
      <c r="B22" s="355"/>
      <c r="C22" s="92" t="s">
        <v>360</v>
      </c>
      <c r="D22" s="91" t="s">
        <v>361</v>
      </c>
    </row>
    <row r="23" spans="1:4" ht="78.75" customHeight="1">
      <c r="A23" s="352"/>
      <c r="B23" s="355"/>
      <c r="C23" s="86" t="s">
        <v>362</v>
      </c>
      <c r="D23" s="94" t="s">
        <v>363</v>
      </c>
    </row>
    <row r="24" spans="1:4" ht="48">
      <c r="A24" s="352"/>
      <c r="B24" s="355"/>
      <c r="C24" s="92" t="s">
        <v>364</v>
      </c>
      <c r="D24" s="91" t="s">
        <v>365</v>
      </c>
    </row>
    <row r="25" spans="1:4" ht="69" customHeight="1">
      <c r="A25" s="352"/>
      <c r="B25" s="355"/>
      <c r="C25" s="93" t="s">
        <v>366</v>
      </c>
      <c r="D25" s="94" t="s">
        <v>367</v>
      </c>
    </row>
    <row r="26" spans="1:4" ht="73.5" customHeight="1">
      <c r="A26" s="352"/>
      <c r="B26" s="355"/>
      <c r="C26" s="93" t="s">
        <v>368</v>
      </c>
      <c r="D26" s="94" t="s">
        <v>369</v>
      </c>
    </row>
    <row r="27" spans="1:4" ht="73.5" customHeight="1">
      <c r="A27" s="352"/>
      <c r="B27" s="355"/>
      <c r="C27" s="93" t="s">
        <v>370</v>
      </c>
      <c r="D27" s="94" t="s">
        <v>371</v>
      </c>
    </row>
    <row r="28" spans="1:4" ht="48">
      <c r="A28" s="352"/>
      <c r="B28" s="355"/>
      <c r="C28" s="93" t="s">
        <v>372</v>
      </c>
      <c r="D28" s="94" t="s">
        <v>373</v>
      </c>
    </row>
    <row r="29" spans="1:4" ht="36">
      <c r="A29" s="352"/>
      <c r="B29" s="356"/>
      <c r="C29" s="92" t="s">
        <v>374</v>
      </c>
      <c r="D29" s="91" t="s">
        <v>375</v>
      </c>
    </row>
    <row r="30" spans="1:4" ht="36">
      <c r="A30" s="352"/>
      <c r="B30" s="342" t="s">
        <v>376</v>
      </c>
      <c r="C30" s="92" t="s">
        <v>377</v>
      </c>
      <c r="D30" s="95" t="s">
        <v>378</v>
      </c>
    </row>
    <row r="31" spans="1:4" ht="96">
      <c r="A31" s="352"/>
      <c r="B31" s="343"/>
      <c r="C31" s="93" t="s">
        <v>379</v>
      </c>
      <c r="D31" s="95" t="s">
        <v>380</v>
      </c>
    </row>
    <row r="32" spans="1:4" ht="48">
      <c r="A32" s="352"/>
      <c r="B32" s="343"/>
      <c r="C32" s="86" t="s">
        <v>381</v>
      </c>
      <c r="D32" s="96" t="s">
        <v>382</v>
      </c>
    </row>
    <row r="33" spans="1:4" ht="196.5" customHeight="1">
      <c r="A33" s="352"/>
      <c r="B33" s="343"/>
      <c r="C33" s="93" t="s">
        <v>383</v>
      </c>
      <c r="D33" s="95" t="s">
        <v>384</v>
      </c>
    </row>
    <row r="34" spans="1:4" ht="66.75" customHeight="1">
      <c r="A34" s="352"/>
      <c r="B34" s="343"/>
      <c r="C34" s="93" t="s">
        <v>385</v>
      </c>
      <c r="D34" s="95" t="s">
        <v>386</v>
      </c>
    </row>
    <row r="35" spans="1:4" ht="48" customHeight="1">
      <c r="A35" s="352"/>
      <c r="B35" s="343"/>
      <c r="C35" s="86" t="s">
        <v>387</v>
      </c>
      <c r="D35" s="96" t="s">
        <v>388</v>
      </c>
    </row>
    <row r="36" spans="1:4" ht="48" customHeight="1">
      <c r="A36" s="352"/>
      <c r="B36" s="343"/>
      <c r="C36" s="86" t="s">
        <v>389</v>
      </c>
      <c r="D36" s="96" t="s">
        <v>390</v>
      </c>
    </row>
    <row r="37" spans="1:4" ht="48" customHeight="1">
      <c r="A37" s="352"/>
      <c r="B37" s="343"/>
      <c r="C37" s="86" t="s">
        <v>391</v>
      </c>
      <c r="D37" s="96" t="s">
        <v>392</v>
      </c>
    </row>
    <row r="38" spans="1:4" ht="36">
      <c r="A38" s="352"/>
      <c r="B38" s="344"/>
      <c r="C38" s="86" t="s">
        <v>393</v>
      </c>
      <c r="D38" s="96" t="s">
        <v>394</v>
      </c>
    </row>
    <row r="39" spans="1:4" ht="60">
      <c r="A39" s="352"/>
      <c r="B39" s="342" t="s">
        <v>395</v>
      </c>
      <c r="C39" s="86" t="s">
        <v>396</v>
      </c>
      <c r="D39" s="96" t="s">
        <v>397</v>
      </c>
    </row>
    <row r="40" spans="1:4" ht="36">
      <c r="A40" s="352"/>
      <c r="B40" s="343"/>
      <c r="C40" s="92" t="s">
        <v>398</v>
      </c>
      <c r="D40" s="95" t="s">
        <v>399</v>
      </c>
    </row>
    <row r="41" spans="1:4" ht="96">
      <c r="A41" s="352"/>
      <c r="B41" s="343"/>
      <c r="C41" s="93" t="s">
        <v>400</v>
      </c>
      <c r="D41" s="95" t="s">
        <v>401</v>
      </c>
    </row>
    <row r="42" spans="1:4" ht="48">
      <c r="A42" s="352"/>
      <c r="B42" s="344"/>
      <c r="C42" s="97" t="s">
        <v>402</v>
      </c>
      <c r="D42" s="95" t="s">
        <v>403</v>
      </c>
    </row>
    <row r="43" spans="1:4" ht="76.5" customHeight="1">
      <c r="A43" s="352"/>
      <c r="B43" s="342" t="s">
        <v>404</v>
      </c>
      <c r="C43" s="93" t="s">
        <v>405</v>
      </c>
      <c r="D43" s="95" t="s">
        <v>406</v>
      </c>
    </row>
    <row r="44" spans="1:4" ht="58.5" customHeight="1">
      <c r="A44" s="352"/>
      <c r="B44" s="343"/>
      <c r="C44" s="86" t="s">
        <v>407</v>
      </c>
      <c r="D44" s="96" t="s">
        <v>408</v>
      </c>
    </row>
    <row r="45" spans="1:4" ht="36">
      <c r="A45" s="352"/>
      <c r="B45" s="343"/>
      <c r="C45" s="92" t="s">
        <v>409</v>
      </c>
      <c r="D45" s="95" t="s">
        <v>410</v>
      </c>
    </row>
    <row r="46" spans="1:4" ht="36">
      <c r="A46" s="352"/>
      <c r="B46" s="343"/>
      <c r="C46" s="92" t="s">
        <v>411</v>
      </c>
      <c r="D46" s="95" t="s">
        <v>412</v>
      </c>
    </row>
    <row r="47" spans="1:4" ht="48">
      <c r="A47" s="352"/>
      <c r="B47" s="343"/>
      <c r="C47" s="92" t="s">
        <v>413</v>
      </c>
      <c r="D47" s="95" t="s">
        <v>414</v>
      </c>
    </row>
    <row r="48" spans="1:4" ht="48">
      <c r="A48" s="352"/>
      <c r="B48" s="344"/>
      <c r="C48" s="93" t="s">
        <v>415</v>
      </c>
      <c r="D48" s="95" t="s">
        <v>416</v>
      </c>
    </row>
    <row r="49" spans="1:4" ht="145.5" customHeight="1">
      <c r="A49" s="352"/>
      <c r="B49" s="84" t="s">
        <v>417</v>
      </c>
      <c r="C49" s="86" t="s">
        <v>418</v>
      </c>
      <c r="D49" s="96" t="s">
        <v>419</v>
      </c>
    </row>
    <row r="50" spans="1:4" ht="91.5" customHeight="1">
      <c r="A50" s="352"/>
      <c r="B50" s="342" t="s">
        <v>420</v>
      </c>
      <c r="C50" s="93" t="s">
        <v>421</v>
      </c>
      <c r="D50" s="95" t="s">
        <v>422</v>
      </c>
    </row>
    <row r="51" spans="1:4" ht="91.5" customHeight="1">
      <c r="A51" s="352"/>
      <c r="B51" s="343"/>
      <c r="C51" s="93" t="s">
        <v>423</v>
      </c>
      <c r="D51" s="95" t="s">
        <v>424</v>
      </c>
    </row>
    <row r="52" spans="1:4" ht="108" customHeight="1">
      <c r="A52" s="352"/>
      <c r="B52" s="343"/>
      <c r="C52" s="93" t="s">
        <v>425</v>
      </c>
      <c r="D52" s="95" t="s">
        <v>426</v>
      </c>
    </row>
    <row r="53" spans="1:4" ht="48">
      <c r="A53" s="352"/>
      <c r="B53" s="343"/>
      <c r="C53" s="86" t="s">
        <v>427</v>
      </c>
      <c r="D53" s="96" t="s">
        <v>428</v>
      </c>
    </row>
    <row r="54" spans="1:4" ht="60">
      <c r="A54" s="352"/>
      <c r="B54" s="344"/>
      <c r="C54" s="92" t="s">
        <v>429</v>
      </c>
      <c r="D54" s="95" t="s">
        <v>430</v>
      </c>
    </row>
    <row r="55" spans="1:4" ht="48">
      <c r="A55" s="352"/>
      <c r="B55" s="342" t="s">
        <v>431</v>
      </c>
      <c r="C55" s="92" t="s">
        <v>432</v>
      </c>
      <c r="D55" s="95" t="s">
        <v>433</v>
      </c>
    </row>
    <row r="56" spans="1:4" ht="36">
      <c r="A56" s="352"/>
      <c r="B56" s="343"/>
      <c r="C56" s="92" t="s">
        <v>434</v>
      </c>
      <c r="D56" s="95" t="s">
        <v>435</v>
      </c>
    </row>
    <row r="57" spans="1:4" ht="48">
      <c r="A57" s="352"/>
      <c r="B57" s="343"/>
      <c r="C57" s="92" t="s">
        <v>436</v>
      </c>
      <c r="D57" s="95" t="s">
        <v>437</v>
      </c>
    </row>
    <row r="58" spans="1:4" ht="36">
      <c r="A58" s="352"/>
      <c r="B58" s="343"/>
      <c r="C58" s="92" t="s">
        <v>438</v>
      </c>
      <c r="D58" s="95" t="s">
        <v>439</v>
      </c>
    </row>
    <row r="59" spans="1:4" ht="48">
      <c r="A59" s="352"/>
      <c r="B59" s="343"/>
      <c r="C59" s="92" t="s">
        <v>440</v>
      </c>
      <c r="D59" s="95" t="s">
        <v>441</v>
      </c>
    </row>
    <row r="60" spans="1:4" ht="48">
      <c r="A60" s="352"/>
      <c r="B60" s="343"/>
      <c r="C60" s="92" t="s">
        <v>442</v>
      </c>
      <c r="D60" s="95" t="s">
        <v>443</v>
      </c>
    </row>
    <row r="61" spans="1:4" ht="60">
      <c r="A61" s="352"/>
      <c r="B61" s="343"/>
      <c r="C61" s="92" t="s">
        <v>444</v>
      </c>
      <c r="D61" s="95" t="s">
        <v>445</v>
      </c>
    </row>
    <row r="62" spans="1:4" ht="48">
      <c r="A62" s="352"/>
      <c r="B62" s="343"/>
      <c r="C62" s="92" t="s">
        <v>446</v>
      </c>
      <c r="D62" s="95" t="s">
        <v>447</v>
      </c>
    </row>
    <row r="63" spans="1:4" ht="48">
      <c r="A63" s="352"/>
      <c r="B63" s="344"/>
      <c r="C63" s="92" t="s">
        <v>448</v>
      </c>
      <c r="D63" s="95" t="s">
        <v>449</v>
      </c>
    </row>
    <row r="64" spans="1:4" ht="97.5" customHeight="1">
      <c r="A64" s="352"/>
      <c r="B64" s="342" t="s">
        <v>450</v>
      </c>
      <c r="C64" s="86" t="s">
        <v>451</v>
      </c>
      <c r="D64" s="96" t="s">
        <v>452</v>
      </c>
    </row>
    <row r="65" spans="1:4" ht="48">
      <c r="A65" s="352"/>
      <c r="B65" s="344"/>
      <c r="C65" s="92" t="s">
        <v>453</v>
      </c>
      <c r="D65" s="95" t="s">
        <v>454</v>
      </c>
    </row>
    <row r="66" spans="1:4" ht="36">
      <c r="A66" s="352"/>
      <c r="B66" s="342" t="s">
        <v>455</v>
      </c>
      <c r="C66" s="92" t="s">
        <v>456</v>
      </c>
      <c r="D66" s="95" t="s">
        <v>457</v>
      </c>
    </row>
    <row r="67" spans="1:4" ht="36">
      <c r="A67" s="352"/>
      <c r="B67" s="344"/>
      <c r="C67" s="92" t="s">
        <v>458</v>
      </c>
      <c r="D67" s="95" t="s">
        <v>459</v>
      </c>
    </row>
    <row r="68" spans="1:4" ht="91.5" customHeight="1">
      <c r="A68" s="352"/>
      <c r="B68" s="342" t="s">
        <v>460</v>
      </c>
      <c r="C68" s="93" t="s">
        <v>461</v>
      </c>
      <c r="D68" s="95" t="s">
        <v>462</v>
      </c>
    </row>
    <row r="69" spans="1:4" ht="36">
      <c r="A69" s="352"/>
      <c r="B69" s="344"/>
      <c r="C69" s="93" t="s">
        <v>463</v>
      </c>
      <c r="D69" s="95" t="s">
        <v>464</v>
      </c>
    </row>
    <row r="70" spans="1:4" ht="36">
      <c r="A70" s="352"/>
      <c r="B70" s="342" t="s">
        <v>465</v>
      </c>
      <c r="C70" s="86" t="s">
        <v>466</v>
      </c>
      <c r="D70" s="96" t="s">
        <v>467</v>
      </c>
    </row>
    <row r="71" spans="1:4" ht="48">
      <c r="A71" s="352"/>
      <c r="B71" s="344"/>
      <c r="C71" s="92" t="s">
        <v>468</v>
      </c>
      <c r="D71" s="95" t="s">
        <v>469</v>
      </c>
    </row>
    <row r="72" spans="1:4" ht="24.75" customHeight="1">
      <c r="A72" s="353"/>
      <c r="B72" s="86" t="s">
        <v>470</v>
      </c>
      <c r="C72" s="86" t="s">
        <v>471</v>
      </c>
      <c r="D72" s="98" t="s">
        <v>472</v>
      </c>
    </row>
    <row r="73" spans="1:4" ht="62.25" customHeight="1">
      <c r="A73" s="348" t="s">
        <v>473</v>
      </c>
      <c r="B73" s="342" t="s">
        <v>474</v>
      </c>
      <c r="C73" s="86" t="s">
        <v>475</v>
      </c>
      <c r="D73" s="86" t="s">
        <v>476</v>
      </c>
    </row>
    <row r="74" spans="1:4" ht="62.25" customHeight="1">
      <c r="A74" s="349"/>
      <c r="B74" s="344"/>
      <c r="C74" s="86" t="s">
        <v>477</v>
      </c>
      <c r="D74" s="86" t="s">
        <v>478</v>
      </c>
    </row>
    <row r="75" spans="1:4" ht="64.5" customHeight="1">
      <c r="A75" s="349"/>
      <c r="B75" s="342" t="s">
        <v>335</v>
      </c>
      <c r="C75" s="86" t="s">
        <v>479</v>
      </c>
      <c r="D75" s="86" t="s">
        <v>480</v>
      </c>
    </row>
    <row r="76" spans="1:4" ht="36">
      <c r="A76" s="349"/>
      <c r="B76" s="343"/>
      <c r="C76" s="86" t="s">
        <v>481</v>
      </c>
      <c r="D76" s="91" t="s">
        <v>482</v>
      </c>
    </row>
    <row r="77" spans="1:4" ht="105" customHeight="1">
      <c r="A77" s="349"/>
      <c r="B77" s="343"/>
      <c r="C77" s="92" t="s">
        <v>483</v>
      </c>
      <c r="D77" s="99" t="s">
        <v>484</v>
      </c>
    </row>
    <row r="78" spans="1:4" ht="58.5" customHeight="1">
      <c r="A78" s="349"/>
      <c r="B78" s="344"/>
      <c r="C78" s="86" t="s">
        <v>485</v>
      </c>
      <c r="D78" s="91" t="s">
        <v>486</v>
      </c>
    </row>
    <row r="79" spans="1:4" ht="314.25" customHeight="1">
      <c r="A79" s="349"/>
      <c r="B79" s="342" t="s">
        <v>487</v>
      </c>
      <c r="C79" s="92" t="s">
        <v>488</v>
      </c>
      <c r="D79" s="95" t="s">
        <v>489</v>
      </c>
    </row>
    <row r="80" spans="1:4" ht="39.75" customHeight="1">
      <c r="A80" s="349"/>
      <c r="B80" s="343"/>
      <c r="C80" s="100" t="s">
        <v>490</v>
      </c>
      <c r="D80" s="95" t="s">
        <v>491</v>
      </c>
    </row>
    <row r="81" spans="1:4" ht="62.25" customHeight="1">
      <c r="A81" s="349"/>
      <c r="B81" s="344"/>
      <c r="C81" s="86" t="s">
        <v>492</v>
      </c>
      <c r="D81" s="96" t="s">
        <v>493</v>
      </c>
    </row>
    <row r="82" spans="1:4" ht="72.75" customHeight="1">
      <c r="A82" s="349"/>
      <c r="B82" s="342" t="s">
        <v>494</v>
      </c>
      <c r="C82" s="101" t="s">
        <v>495</v>
      </c>
      <c r="D82" s="95" t="s">
        <v>496</v>
      </c>
    </row>
    <row r="83" spans="1:4" ht="72">
      <c r="A83" s="349"/>
      <c r="B83" s="344"/>
      <c r="C83" s="102" t="s">
        <v>497</v>
      </c>
      <c r="D83" s="95" t="s">
        <v>498</v>
      </c>
    </row>
    <row r="84" spans="1:4" ht="60">
      <c r="A84" s="349"/>
      <c r="B84" s="86" t="s">
        <v>499</v>
      </c>
      <c r="C84" s="93" t="s">
        <v>500</v>
      </c>
      <c r="D84" s="95" t="s">
        <v>501</v>
      </c>
    </row>
    <row r="85" spans="1:4" ht="36">
      <c r="A85" s="349"/>
      <c r="B85" s="87" t="s">
        <v>502</v>
      </c>
      <c r="C85" s="93" t="s">
        <v>500</v>
      </c>
      <c r="D85" s="95" t="s">
        <v>503</v>
      </c>
    </row>
    <row r="86" spans="1:4" ht="36">
      <c r="A86" s="349"/>
      <c r="B86" s="84" t="s">
        <v>404</v>
      </c>
      <c r="C86" s="93" t="s">
        <v>504</v>
      </c>
      <c r="D86" s="95" t="s">
        <v>505</v>
      </c>
    </row>
    <row r="87" spans="1:4" ht="109.5" customHeight="1">
      <c r="A87" s="349"/>
      <c r="B87" s="84" t="s">
        <v>417</v>
      </c>
      <c r="C87" s="93" t="s">
        <v>506</v>
      </c>
      <c r="D87" s="103" t="s">
        <v>507</v>
      </c>
    </row>
    <row r="88" spans="1:4" ht="36">
      <c r="A88" s="349"/>
      <c r="B88" s="84" t="s">
        <v>420</v>
      </c>
      <c r="C88" s="93" t="s">
        <v>508</v>
      </c>
      <c r="D88" s="104" t="s">
        <v>509</v>
      </c>
    </row>
    <row r="89" spans="1:4" ht="90" customHeight="1">
      <c r="A89" s="349"/>
      <c r="B89" s="86" t="s">
        <v>431</v>
      </c>
      <c r="C89" s="86" t="s">
        <v>508</v>
      </c>
      <c r="D89" s="105" t="s">
        <v>510</v>
      </c>
    </row>
    <row r="90" spans="1:4" ht="182.25" customHeight="1">
      <c r="A90" s="349"/>
      <c r="B90" s="87" t="s">
        <v>450</v>
      </c>
      <c r="C90" s="106" t="s">
        <v>508</v>
      </c>
      <c r="D90" s="107" t="s">
        <v>511</v>
      </c>
    </row>
    <row r="91" spans="1:4" ht="69" customHeight="1">
      <c r="A91" s="349"/>
      <c r="B91" s="86" t="s">
        <v>512</v>
      </c>
      <c r="C91" s="86" t="s">
        <v>513</v>
      </c>
      <c r="D91" s="105" t="s">
        <v>514</v>
      </c>
    </row>
    <row r="92" spans="1:4" ht="54.75" customHeight="1">
      <c r="A92" s="349"/>
      <c r="B92" s="86" t="s">
        <v>460</v>
      </c>
      <c r="C92" s="86" t="s">
        <v>515</v>
      </c>
      <c r="D92" s="108" t="s">
        <v>516</v>
      </c>
    </row>
    <row r="93" spans="1:4" ht="66.75" customHeight="1">
      <c r="A93" s="349"/>
      <c r="B93" s="86" t="s">
        <v>517</v>
      </c>
      <c r="C93" s="86" t="s">
        <v>513</v>
      </c>
      <c r="D93" s="96" t="s">
        <v>518</v>
      </c>
    </row>
    <row r="94" spans="1:4" ht="27.75" customHeight="1">
      <c r="A94" s="349"/>
      <c r="B94" s="86" t="s">
        <v>470</v>
      </c>
      <c r="C94" s="86" t="s">
        <v>471</v>
      </c>
      <c r="D94" s="96" t="s">
        <v>519</v>
      </c>
    </row>
    <row r="95" spans="1:4" ht="37.5" customHeight="1">
      <c r="A95" s="350"/>
      <c r="B95" s="92" t="s">
        <v>520</v>
      </c>
      <c r="C95" s="86" t="s">
        <v>521</v>
      </c>
      <c r="D95" s="96" t="s">
        <v>522</v>
      </c>
    </row>
    <row r="96" spans="1:4" ht="35.25" customHeight="1">
      <c r="A96" s="345" t="s">
        <v>523</v>
      </c>
      <c r="B96" s="86" t="s">
        <v>524</v>
      </c>
      <c r="C96" s="86" t="s">
        <v>525</v>
      </c>
      <c r="D96" s="96" t="s">
        <v>526</v>
      </c>
    </row>
    <row r="97" spans="1:4" ht="32.25" customHeight="1">
      <c r="A97" s="346"/>
      <c r="B97" s="86" t="s">
        <v>527</v>
      </c>
      <c r="C97" s="86" t="s">
        <v>528</v>
      </c>
      <c r="D97" s="96" t="s">
        <v>529</v>
      </c>
    </row>
    <row r="98" spans="1:4" ht="35.25" customHeight="1">
      <c r="A98" s="347"/>
      <c r="B98" s="86" t="s">
        <v>530</v>
      </c>
      <c r="C98" s="86" t="s">
        <v>531</v>
      </c>
      <c r="D98" s="96" t="s">
        <v>532</v>
      </c>
    </row>
  </sheetData>
  <mergeCells count="18">
    <mergeCell ref="A96:A98"/>
    <mergeCell ref="B68:B69"/>
    <mergeCell ref="B70:B71"/>
    <mergeCell ref="A73:A95"/>
    <mergeCell ref="B73:B74"/>
    <mergeCell ref="B75:B78"/>
    <mergeCell ref="B79:B81"/>
    <mergeCell ref="B82:B83"/>
    <mergeCell ref="A4:A72"/>
    <mergeCell ref="B4:B9"/>
    <mergeCell ref="B10:B29"/>
    <mergeCell ref="B30:B38"/>
    <mergeCell ref="B39:B42"/>
    <mergeCell ref="B43:B48"/>
    <mergeCell ref="B50:B54"/>
    <mergeCell ref="B55:B63"/>
    <mergeCell ref="B64:B65"/>
    <mergeCell ref="B66:B67"/>
  </mergeCells>
  <phoneticPr fontId="2"/>
  <pageMargins left="0.7" right="0.7" top="0.75" bottom="0.75" header="0.3" footer="0.3"/>
  <pageSetup paperSize="9" scale="70" orientation="portrait" r:id="rId1"/>
  <rowBreaks count="5" manualBreakCount="5">
    <brk id="23" max="3" man="1"/>
    <brk id="38" max="3" man="1"/>
    <brk id="54" max="3" man="1"/>
    <brk id="72" max="3" man="1"/>
    <brk id="84"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報告書鑑</vt:lpstr>
      <vt:lpstr>報告書別紙1_その1</vt:lpstr>
      <vt:lpstr>報告書別紙1_その2</vt:lpstr>
      <vt:lpstr>報告書別紙1_その3</vt:lpstr>
      <vt:lpstr>報告書別紙2</vt:lpstr>
      <vt:lpstr>報告書別表</vt:lpstr>
      <vt:lpstr>【参考】取組一覧</vt:lpstr>
      <vt:lpstr>【参考】取組一覧!Print_Area</vt:lpstr>
      <vt:lpstr>報告書鑑!Print_Area</vt:lpstr>
      <vt:lpstr>報告書別紙1_その1!Print_Area</vt:lpstr>
      <vt:lpstr>報告書別紙1_その2!Print_Area</vt:lpstr>
      <vt:lpstr>報告書別紙1_その3!Print_Area</vt:lpstr>
      <vt:lpstr>報告書別紙2!Print_Area</vt:lpstr>
      <vt:lpstr>報告書別表!Print_Area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2023-05-25T08:56:14Z</cp:lastPrinted>
  <dcterms:created xsi:type="dcterms:W3CDTF">2007-02-08T01:37:18Z</dcterms:created>
  <dcterms:modified xsi:type="dcterms:W3CDTF">2023-06-02T04:25:33Z</dcterms:modified>
</cp:coreProperties>
</file>