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<sst xmlns="http://schemas.openxmlformats.org/spreadsheetml/2006/main" count="232" uniqueCount="120">
  <si>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</si>
  <si>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</si>
  <si>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</si>
  <si>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</si>
  <si>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</si>
  <si>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</si>
  <si>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</si>
  <si>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</si>
  <si>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</si>
  <si>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</si>
  <si>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</si>
  <si>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</si>
  <si>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</si>
  <si>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</si>
  <si>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</si>
  <si>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</si>
  <si>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</si>
  <si>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</si>
  <si>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</si>
  <si>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</si>
  <si>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</si>
  <si>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</si>
  <si>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</si>
  <si>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</si>
  <si>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</si>
  <si>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</si>
  <si>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</si>
  <si>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</si>
  <si>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</si>
  <si>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</si>
  <si>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</si>
  <si>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</si>
  <si>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</si>
  <si>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</si>
  <si>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</si>
  <si>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</si>
  <si>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</si>
  <si>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</si>
  <si>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</si>
  <si>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</si>
  <si>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</si>
  <si>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</si>
  <si>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</si>
  <si>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</si>
  <si>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</si>
  <si>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</si>
  <si>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</si>
  <si>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</si>
  <si>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</si>
  <si>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</si>
  <si>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</si>
  <si>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</si>
  <si>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</si>
  <si>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</si>
  <si>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</si>
  <si>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</si>
  <si>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</si>
  <si>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</si>
  <si>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</si>
  <si>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</si>
  <si>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</si>
  <si>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</si>
  <si>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</si>
  <si>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</si>
  <si>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</si>
  <si>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</si>
  <si>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</si>
  <si>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</si>
  <si>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</si>
  <si>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</si>
  <si>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</si>
  <si>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</si>
  <si>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</si>
  <si>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</si>
  <si>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</si>
  <si>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</si>
  <si>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</si>
  <si>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</si>
  <si>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</si>
  <si>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</si>
  <si>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</si>
  <si>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</si>
  <si>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</si>
  <si>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</si>
  <si>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</si>
  <si>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</si>
  <si>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</si>
  <si>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</si>
  <si>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</si>
  <si>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</si>
  <si>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</si>
  <si>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</si>
  <si>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</si>
  <si>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</si>
  <si>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</si>
  <si>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</si>
  <si>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</si>
  <si>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</si>
  <si>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</si>
  <si>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</si>
  <si>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</si>
  <si>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</si>
  <si>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</si>
  <si>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</si>
  <si>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</si>
  <si>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忍野村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</si>
  <si>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</si>
  <si>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</si>
  <si>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</si>
  <si>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</si>
  <si>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</si>
  <si>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</si>
  <si>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</si>
  <si>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</si>
  <si>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</si>
  <si>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</si>
  <si>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本村の水道施設及び管路における老朽化率は、類似団体と比較すると低い水準にあるが、今後、法定耐用年数を迎える管路等の更新に向けて、経営改善を図る必要がある。</t>
    <rPh sb="54" eb="56">
      <t>カンロ</t>
    </rPh>
    <rPh sb="56" eb="57">
      <t>トウ</t>
    </rPh>
    <phoneticPr fontId="4"/>
  </si>
  <si>
    <r>
      <t xml:space="preserve"> 経営状況は累積欠損金が</t>
    </r>
    <r>
      <rPr>
        <sz val="11"/>
        <rFont val="ＭＳ ゴシック"/>
        <family val="3"/>
        <charset val="128"/>
      </rPr>
      <t>横ばいのまま減少せず</t>
    </r>
    <r>
      <rPr>
        <sz val="11"/>
        <color theme="1"/>
        <rFont val="ＭＳ ゴシック"/>
        <family val="3"/>
        <charset val="128"/>
      </rPr>
      <t xml:space="preserve">、健全とはいえない状況にあり、料金改定や有収率・普及率向上にむけた対策、経営改善計画の策定及び実行など多くの課題が山積している。
　今後は管路の老朽化も進み、このままの状況が続くと更新ができなくなることが想定され、安定的な水道水の供給にも支障をきたす恐れがある。
　本村の水道事業においては、料金改定など経常収支の経営改善が求められていることから、県及び近隣市町村との情報等を共有し、経営改善を図りたい。
</t>
    </r>
    <rPh sb="12" eb="13">
      <t>ヨコ</t>
    </rPh>
    <rPh sb="18" eb="20">
      <t>ゲンショウ</t>
    </rPh>
    <rPh sb="91" eb="93">
      <t>カンロ</t>
    </rPh>
    <phoneticPr fontId="4"/>
  </si>
  <si>
    <r>
      <t>　経営状況は累積欠損金が</t>
    </r>
    <r>
      <rPr>
        <sz val="11"/>
        <rFont val="ＭＳ ゴシック"/>
        <family val="3"/>
        <charset val="128"/>
      </rPr>
      <t>横ばいのまま減少しないなど</t>
    </r>
    <r>
      <rPr>
        <sz val="11"/>
        <color theme="1"/>
        <rFont val="ＭＳ ゴシック"/>
        <family val="3"/>
        <charset val="128"/>
      </rPr>
      <t xml:space="preserve">、健全とはいえない状況にあり、料金改定や有収率・普及率向上にむけた対策、経営改善計画の策定及び実行など多くの課題が山積している。
　今後は管路等の老朽化も進み、このままの状況が続くと更新が厳しくなることが想定され、安定的な水道水の供給にも支障をきたす恐れがある。
　本村の水道事業においては、料金改定など経常収支の経営改善が求められていることから、経営戦略の策定や県及び近隣市町村との情報等を共有し、経営改善を図りたい。
</t>
    </r>
    <rPh sb="12" eb="13">
      <t>ヨコ</t>
    </rPh>
    <rPh sb="18" eb="20">
      <t>ゲンショウ</t>
    </rPh>
    <rPh sb="94" eb="96">
      <t>カンロ</t>
    </rPh>
    <rPh sb="96" eb="97">
      <t>トウ</t>
    </rPh>
    <rPh sb="119" eb="120">
      <t>キビ</t>
    </rPh>
    <rPh sb="199" eb="201">
      <t>ケイエイ</t>
    </rPh>
    <rPh sb="201" eb="203">
      <t>センリャク</t>
    </rPh>
    <rPh sb="204" eb="206">
      <t>サクテイ</t>
    </rPh>
    <rPh sb="207" eb="208">
      <t>ケン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</si>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</sst>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9856"/>
        <c:axId val="10873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0.23</c:v>
                </c:pt>
                <c:pt idx="2">
                  <c:v>0.34</c:v>
                </c:pt>
                <c:pt idx="3">
                  <c:v>0.28999999999999998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9856"/>
        <c:axId val="108731776"/>
      </c:lineChart>
      <c:dateAx>
        <c:axId val="10872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31776"/>
        <c:crosses val="autoZero"/>
        <c:auto val="1"/>
        <c:lblOffset val="100"/>
        <c:baseTimeUnit val="years"/>
      </c:dateAx>
      <c:valAx>
        <c:axId val="10873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2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46.35</c:v>
                </c:pt>
                <c:pt idx="1">
                  <c:v>43.88</c:v>
                </c:pt>
                <c:pt idx="2">
                  <c:v>44.73</c:v>
                </c:pt>
                <c:pt idx="3">
                  <c:v>46.13</c:v>
                </c:pt>
                <c:pt idx="4">
                  <c:v>49.06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58400"/>
        <c:axId val="11116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40.119999999999997</c:v>
                </c:pt>
                <c:pt idx="1">
                  <c:v>41.24</c:v>
                </c:pt>
                <c:pt idx="2">
                  <c:v>40.700000000000003</c:v>
                </c:pt>
                <c:pt idx="3">
                  <c:v>39.909999999999997</c:v>
                </c:pt>
                <c:pt idx="4">
                  <c:v>41.09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8400"/>
        <c:axId val="111160320"/>
      </c:lineChart>
      <c:dateAx>
        <c:axId val="11115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60320"/>
        <c:crosses val="autoZero"/>
        <c:auto val="1"/>
        <c:lblOffset val="100"/>
        <c:baseTimeUnit val="years"/>
      </c:dateAx>
      <c:valAx>
        <c:axId val="11116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5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72.75</c:v>
                </c:pt>
                <c:pt idx="1">
                  <c:v>78.17</c:v>
                </c:pt>
                <c:pt idx="2">
                  <c:v>79.39</c:v>
                </c:pt>
                <c:pt idx="3">
                  <c:v>76.84</c:v>
                </c:pt>
                <c:pt idx="4">
                  <c:v>77.930000000000007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15360"/>
        <c:axId val="11121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76.87</c:v>
                </c:pt>
                <c:pt idx="1">
                  <c:v>74.900000000000006</c:v>
                </c:pt>
                <c:pt idx="2">
                  <c:v>74.61</c:v>
                </c:pt>
                <c:pt idx="3">
                  <c:v>75.62</c:v>
                </c:pt>
                <c:pt idx="4">
                  <c:v>75.91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15360"/>
        <c:axId val="111217280"/>
      </c:lineChart>
      <c:dateAx>
        <c:axId val="11121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17280"/>
        <c:crosses val="autoZero"/>
        <c:auto val="1"/>
        <c:lblOffset val="100"/>
        <c:baseTimeUnit val="years"/>
      </c:dateAx>
      <c:valAx>
        <c:axId val="11121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1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62.36</c:v>
                </c:pt>
                <c:pt idx="1">
                  <c:v>62.13</c:v>
                </c:pt>
                <c:pt idx="2">
                  <c:v>59.93</c:v>
                </c:pt>
                <c:pt idx="3">
                  <c:v>62.39</c:v>
                </c:pt>
                <c:pt idx="4">
                  <c:v>66.09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1280"/>
        <c:axId val="1087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100.73</c:v>
                </c:pt>
                <c:pt idx="1">
                  <c:v>109.5</c:v>
                </c:pt>
                <c:pt idx="2">
                  <c:v>106.28</c:v>
                </c:pt>
                <c:pt idx="3">
                  <c:v>108.35</c:v>
                </c:pt>
                <c:pt idx="4">
                  <c:v>114.74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1280"/>
        <c:axId val="108723200"/>
      </c:lineChart>
      <c:dateAx>
        <c:axId val="10872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23200"/>
        <c:crosses val="autoZero"/>
        <c:auto val="1"/>
        <c:lblOffset val="100"/>
        <c:baseTimeUnit val="years"/>
      </c:dateAx>
      <c:valAx>
        <c:axId val="108723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2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59.14</c:v>
                </c:pt>
                <c:pt idx="1">
                  <c:v>37.450000000000003</c:v>
                </c:pt>
                <c:pt idx="2">
                  <c:v>39.5</c:v>
                </c:pt>
                <c:pt idx="3">
                  <c:v>41.33</c:v>
                </c:pt>
                <c:pt idx="4">
                  <c:v>43.21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94624"/>
        <c:axId val="10879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39.049999999999997</c:v>
                </c:pt>
                <c:pt idx="2">
                  <c:v>50.44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4624"/>
        <c:axId val="108796544"/>
      </c:lineChart>
      <c:dateAx>
        <c:axId val="10879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96544"/>
        <c:crosses val="autoZero"/>
        <c:auto val="1"/>
        <c:lblOffset val="100"/>
        <c:baseTimeUnit val="years"/>
      </c:dateAx>
      <c:valAx>
        <c:axId val="10879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9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13696"/>
        <c:axId val="10883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6.76</c:v>
                </c:pt>
                <c:pt idx="1">
                  <c:v>8.18</c:v>
                </c:pt>
                <c:pt idx="2">
                  <c:v>9.64</c:v>
                </c:pt>
                <c:pt idx="3">
                  <c:v>11.68</c:v>
                </c:pt>
                <c:pt idx="4">
                  <c:v>14.01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13696"/>
        <c:axId val="108832256"/>
      </c:lineChart>
      <c:dateAx>
        <c:axId val="1088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32256"/>
        <c:crosses val="autoZero"/>
        <c:auto val="1"/>
        <c:lblOffset val="100"/>
        <c:baseTimeUnit val="years"/>
      </c:dateAx>
      <c:valAx>
        <c:axId val="10883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1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2205.3200000000002</c:v>
                </c:pt>
                <c:pt idx="1">
                  <c:v>2312.2600000000002</c:v>
                </c:pt>
                <c:pt idx="2">
                  <c:v>1134.0999999999999</c:v>
                </c:pt>
                <c:pt idx="3">
                  <c:v>1224.1500000000001</c:v>
                </c:pt>
                <c:pt idx="4">
                  <c:v>1210.52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82656"/>
        <c:axId val="11098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50.06</c:v>
                </c:pt>
                <c:pt idx="1">
                  <c:v>44.3</c:v>
                </c:pt>
                <c:pt idx="2">
                  <c:v>32.31</c:v>
                </c:pt>
                <c:pt idx="3">
                  <c:v>26.85</c:v>
                </c:pt>
                <c:pt idx="4">
                  <c:v>27.19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2656"/>
        <c:axId val="110984576"/>
      </c:lineChart>
      <c:dateAx>
        <c:axId val="11098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984576"/>
        <c:crosses val="autoZero"/>
        <c:auto val="1"/>
        <c:lblOffset val="100"/>
        <c:baseTimeUnit val="years"/>
      </c:dateAx>
      <c:valAx>
        <c:axId val="110984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98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350.38</c:v>
                </c:pt>
                <c:pt idx="1">
                  <c:v>2713.72</c:v>
                </c:pt>
                <c:pt idx="2">
                  <c:v>407.07</c:v>
                </c:pt>
                <c:pt idx="3">
                  <c:v>659.25</c:v>
                </c:pt>
                <c:pt idx="4">
                  <c:v>576.03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48032"/>
        <c:axId val="10354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2322.9699999999998</c:v>
                </c:pt>
                <c:pt idx="1">
                  <c:v>2098.87</c:v>
                </c:pt>
                <c:pt idx="2">
                  <c:v>571.29999999999995</c:v>
                </c:pt>
                <c:pt idx="3">
                  <c:v>527.82000000000005</c:v>
                </c:pt>
                <c:pt idx="4">
                  <c:v>477.44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48032"/>
        <c:axId val="103549952"/>
      </c:lineChart>
      <c:dateAx>
        <c:axId val="10354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49952"/>
        <c:crosses val="autoZero"/>
        <c:auto val="1"/>
        <c:lblOffset val="100"/>
        <c:baseTimeUnit val="years"/>
      </c:dateAx>
      <c:valAx>
        <c:axId val="10354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4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277.48</c:v>
                </c:pt>
                <c:pt idx="1">
                  <c:v>217.88</c:v>
                </c:pt>
                <c:pt idx="2">
                  <c:v>150.9</c:v>
                </c:pt>
                <c:pt idx="3">
                  <c:v>91.37</c:v>
                </c:pt>
                <c:pt idx="4">
                  <c:v>36.61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66336"/>
        <c:axId val="10358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547.41999999999996</c:v>
                </c:pt>
                <c:pt idx="1">
                  <c:v>536.9</c:v>
                </c:pt>
                <c:pt idx="2">
                  <c:v>495.43</c:v>
                </c:pt>
                <c:pt idx="3">
                  <c:v>488.5</c:v>
                </c:pt>
                <c:pt idx="4">
                  <c:v>485.75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66336"/>
        <c:axId val="103584896"/>
      </c:lineChart>
      <c:dateAx>
        <c:axId val="10356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84896"/>
        <c:crosses val="autoZero"/>
        <c:auto val="1"/>
        <c:lblOffset val="100"/>
        <c:baseTimeUnit val="years"/>
      </c:dateAx>
      <c:valAx>
        <c:axId val="103584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6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60.45</c:v>
                </c:pt>
                <c:pt idx="1">
                  <c:v>58.71</c:v>
                </c:pt>
                <c:pt idx="2">
                  <c:v>49.57</c:v>
                </c:pt>
                <c:pt idx="3">
                  <c:v>52.82</c:v>
                </c:pt>
                <c:pt idx="4">
                  <c:v>55.88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85824"/>
        <c:axId val="1110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80.62</c:v>
                </c:pt>
                <c:pt idx="1">
                  <c:v>80.010000000000005</c:v>
                </c:pt>
                <c:pt idx="2">
                  <c:v>81.900000000000006</c:v>
                </c:pt>
                <c:pt idx="3">
                  <c:v>82.42</c:v>
                </c:pt>
                <c:pt idx="4">
                  <c:v>83.59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5824"/>
        <c:axId val="111092096"/>
      </c:lineChart>
      <c:dateAx>
        <c:axId val="11108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92096"/>
        <c:crosses val="autoZero"/>
        <c:auto val="1"/>
        <c:lblOffset val="100"/>
        <c:baseTimeUnit val="years"/>
      </c:dateAx>
      <c:valAx>
        <c:axId val="1110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8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129.21</c:v>
                </c:pt>
                <c:pt idx="1">
                  <c:v>128.61000000000001</c:v>
                </c:pt>
                <c:pt idx="2">
                  <c:v>151.81</c:v>
                </c:pt>
                <c:pt idx="3">
                  <c:v>140.85</c:v>
                </c:pt>
                <c:pt idx="4">
                  <c:v>132.78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6016"/>
        <c:axId val="11112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229.31</c:v>
                </c:pt>
                <c:pt idx="1">
                  <c:v>232.46</c:v>
                </c:pt>
                <c:pt idx="2">
                  <c:v>227.97</c:v>
                </c:pt>
                <c:pt idx="3">
                  <c:v>226.99</c:v>
                </c:pt>
                <c:pt idx="4">
                  <c:v>230.22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6016"/>
        <c:axId val="111127936"/>
      </c:lineChart>
      <c:dateAx>
        <c:axId val="11112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27936"/>
        <c:crosses val="autoZero"/>
        <c:auto val="1"/>
        <c:lblOffset val="100"/>
        <c:baseTimeUnit val="years"/>
      </c:dateAx>
      <c:valAx>
        <c:axId val="11112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2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U1" zoomScale="75" zoomScaleNormal="75" workbookViewId="0">
      <selection activeCell="AI10" sqref="AI10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山梨県　忍野村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A9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>
        <f>データ!$R$6</f>
        <v>9503</v>
      </c>
      <c r="AM8" s="71"/>
      <c r="AN8" s="71"/>
      <c r="AO8" s="71"/>
      <c r="AP8" s="71"/>
      <c r="AQ8" s="71"/>
      <c r="AR8" s="71"/>
      <c r="AS8" s="71"/>
      <c r="AT8" s="67">
        <f>データ!$S$6</f>
        <v>25.05</v>
      </c>
      <c r="AU8" s="68"/>
      <c r="AV8" s="68"/>
      <c r="AW8" s="68"/>
      <c r="AX8" s="68"/>
      <c r="AY8" s="68"/>
      <c r="AZ8" s="68"/>
      <c r="BA8" s="68"/>
      <c r="BB8" s="70">
        <f>データ!$T$6</f>
        <v>379.36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98.07</v>
      </c>
      <c r="J10" s="68"/>
      <c r="K10" s="68"/>
      <c r="L10" s="68"/>
      <c r="M10" s="68"/>
      <c r="N10" s="68"/>
      <c r="O10" s="69"/>
      <c r="P10" s="70">
        <f>データ!$P$6</f>
        <v>47.82</v>
      </c>
      <c r="Q10" s="70"/>
      <c r="R10" s="70"/>
      <c r="S10" s="70"/>
      <c r="T10" s="70"/>
      <c r="U10" s="70"/>
      <c r="V10" s="70"/>
      <c r="W10" s="71">
        <f>データ!$Q$6</f>
        <v>1080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4517</v>
      </c>
      <c r="AM10" s="71"/>
      <c r="AN10" s="71"/>
      <c r="AO10" s="71"/>
      <c r="AP10" s="71"/>
      <c r="AQ10" s="71"/>
      <c r="AR10" s="71"/>
      <c r="AS10" s="71"/>
      <c r="AT10" s="67">
        <f>データ!$V$6</f>
        <v>8.0500000000000007</v>
      </c>
      <c r="AU10" s="68"/>
      <c r="AV10" s="68"/>
      <c r="AW10" s="68"/>
      <c r="AX10" s="68"/>
      <c r="AY10" s="68"/>
      <c r="AZ10" s="68"/>
      <c r="BA10" s="68"/>
      <c r="BB10" s="70">
        <f>データ!$W$6</f>
        <v>561.12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62.2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194247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山梨県　忍野村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>
        <f t="shared" si="3"/>
        <v>0</v>
      </c>
      <c r="N6" s="35" t="str">
        <f t="shared" si="3"/>
        <v>-</v>
      </c>
      <c r="O6" s="35">
        <f t="shared" si="3"/>
        <v>98.07</v>
      </c>
      <c r="P6" s="35">
        <f t="shared" si="3"/>
        <v>47.82</v>
      </c>
      <c r="Q6" s="35">
        <f t="shared" si="3"/>
        <v>1080</v>
      </c>
      <c r="R6" s="35">
        <f t="shared" si="3"/>
        <v>9503</v>
      </c>
      <c r="S6" s="35">
        <f t="shared" si="3"/>
        <v>25.05</v>
      </c>
      <c r="T6" s="35">
        <f t="shared" si="3"/>
        <v>379.36</v>
      </c>
      <c r="U6" s="35">
        <f t="shared" si="3"/>
        <v>4517</v>
      </c>
      <c r="V6" s="35">
        <f t="shared" si="3"/>
        <v>8.0500000000000007</v>
      </c>
      <c r="W6" s="35">
        <f t="shared" si="3"/>
        <v>561.12</v>
      </c>
      <c r="X6" s="36">
        <f>IF(X7="",NA(),X7)</f>
        <v>62.36</v>
      </c>
      <c r="Y6" s="36">
        <f t="shared" ref="Y6:AG6" si="4">IF(Y7="",NA(),Y7)</f>
        <v>62.13</v>
      </c>
      <c r="Z6" s="36">
        <f t="shared" si="4"/>
        <v>59.93</v>
      </c>
      <c r="AA6" s="36">
        <f t="shared" si="4"/>
        <v>62.39</v>
      </c>
      <c r="AB6" s="36">
        <f t="shared" si="4"/>
        <v>66.09</v>
      </c>
      <c r="AC6" s="36">
        <f t="shared" si="4"/>
        <v>100.73</v>
      </c>
      <c r="AD6" s="36">
        <f t="shared" si="4"/>
        <v>109.5</v>
      </c>
      <c r="AE6" s="36">
        <f t="shared" si="4"/>
        <v>106.28</v>
      </c>
      <c r="AF6" s="36">
        <f t="shared" si="4"/>
        <v>108.35</v>
      </c>
      <c r="AG6" s="36">
        <f t="shared" si="4"/>
        <v>114.74</v>
      </c>
      <c r="AH6" s="35" t="str">
        <f>IF(AH7="","",IF(AH7="-","【-】","【"&amp;SUBSTITUTE(TEXT(AH7,"#,##0.00"),"-","△")&amp;"】"))</f>
        <v>【114.35】</v>
      </c>
      <c r="AI6" s="36">
        <f>IF(AI7="",NA(),AI7)</f>
        <v>2205.3200000000002</v>
      </c>
      <c r="AJ6" s="36">
        <f t="shared" ref="AJ6:AR6" si="5">IF(AJ7="",NA(),AJ7)</f>
        <v>2312.2600000000002</v>
      </c>
      <c r="AK6" s="36">
        <f t="shared" si="5"/>
        <v>1134.0999999999999</v>
      </c>
      <c r="AL6" s="36">
        <f t="shared" si="5"/>
        <v>1224.1500000000001</v>
      </c>
      <c r="AM6" s="36">
        <f t="shared" si="5"/>
        <v>1210.52</v>
      </c>
      <c r="AN6" s="36">
        <f t="shared" si="5"/>
        <v>50.06</v>
      </c>
      <c r="AO6" s="36">
        <f t="shared" si="5"/>
        <v>44.3</v>
      </c>
      <c r="AP6" s="36">
        <f t="shared" si="5"/>
        <v>32.31</v>
      </c>
      <c r="AQ6" s="36">
        <f t="shared" si="5"/>
        <v>26.85</v>
      </c>
      <c r="AR6" s="36">
        <f t="shared" si="5"/>
        <v>27.19</v>
      </c>
      <c r="AS6" s="35" t="str">
        <f>IF(AS7="","",IF(AS7="-","【-】","【"&amp;SUBSTITUTE(TEXT(AS7,"#,##0.00"),"-","△")&amp;"】"))</f>
        <v>【0.79】</v>
      </c>
      <c r="AT6" s="36">
        <f>IF(AT7="",NA(),AT7)</f>
        <v>350.38</v>
      </c>
      <c r="AU6" s="36">
        <f t="shared" ref="AU6:BC6" si="6">IF(AU7="",NA(),AU7)</f>
        <v>2713.72</v>
      </c>
      <c r="AV6" s="36">
        <f t="shared" si="6"/>
        <v>407.07</v>
      </c>
      <c r="AW6" s="36">
        <f t="shared" si="6"/>
        <v>659.25</v>
      </c>
      <c r="AX6" s="36">
        <f t="shared" si="6"/>
        <v>576.03</v>
      </c>
      <c r="AY6" s="36">
        <f t="shared" si="6"/>
        <v>2322.9699999999998</v>
      </c>
      <c r="AZ6" s="36">
        <f t="shared" si="6"/>
        <v>2098.87</v>
      </c>
      <c r="BA6" s="36">
        <f t="shared" si="6"/>
        <v>571.29999999999995</v>
      </c>
      <c r="BB6" s="36">
        <f t="shared" si="6"/>
        <v>527.82000000000005</v>
      </c>
      <c r="BC6" s="36">
        <f t="shared" si="6"/>
        <v>477.44</v>
      </c>
      <c r="BD6" s="35" t="str">
        <f>IF(BD7="","",IF(BD7="-","【-】","【"&amp;SUBSTITUTE(TEXT(BD7,"#,##0.00"),"-","△")&amp;"】"))</f>
        <v>【262.87】</v>
      </c>
      <c r="BE6" s="36">
        <f>IF(BE7="",NA(),BE7)</f>
        <v>277.48</v>
      </c>
      <c r="BF6" s="36">
        <f t="shared" ref="BF6:BN6" si="7">IF(BF7="",NA(),BF7)</f>
        <v>217.88</v>
      </c>
      <c r="BG6" s="36">
        <f t="shared" si="7"/>
        <v>150.9</v>
      </c>
      <c r="BH6" s="36">
        <f t="shared" si="7"/>
        <v>91.37</v>
      </c>
      <c r="BI6" s="36">
        <f t="shared" si="7"/>
        <v>36.61</v>
      </c>
      <c r="BJ6" s="36">
        <f t="shared" si="7"/>
        <v>547.41999999999996</v>
      </c>
      <c r="BK6" s="36">
        <f t="shared" si="7"/>
        <v>536.9</v>
      </c>
      <c r="BL6" s="36">
        <f t="shared" si="7"/>
        <v>495.43</v>
      </c>
      <c r="BM6" s="36">
        <f t="shared" si="7"/>
        <v>488.5</v>
      </c>
      <c r="BN6" s="36">
        <f t="shared" si="7"/>
        <v>485.75</v>
      </c>
      <c r="BO6" s="35" t="str">
        <f>IF(BO7="","",IF(BO7="-","【-】","【"&amp;SUBSTITUTE(TEXT(BO7,"#,##0.00"),"-","△")&amp;"】"))</f>
        <v>【270.87】</v>
      </c>
      <c r="BP6" s="36">
        <f>IF(BP7="",NA(),BP7)</f>
        <v>60.45</v>
      </c>
      <c r="BQ6" s="36">
        <f t="shared" ref="BQ6:BY6" si="8">IF(BQ7="",NA(),BQ7)</f>
        <v>58.71</v>
      </c>
      <c r="BR6" s="36">
        <f t="shared" si="8"/>
        <v>49.57</v>
      </c>
      <c r="BS6" s="36">
        <f t="shared" si="8"/>
        <v>52.82</v>
      </c>
      <c r="BT6" s="36">
        <f t="shared" si="8"/>
        <v>55.88</v>
      </c>
      <c r="BU6" s="36">
        <f t="shared" si="8"/>
        <v>80.62</v>
      </c>
      <c r="BV6" s="36">
        <f t="shared" si="8"/>
        <v>80.010000000000005</v>
      </c>
      <c r="BW6" s="36">
        <f t="shared" si="8"/>
        <v>81.900000000000006</v>
      </c>
      <c r="BX6" s="36">
        <f t="shared" si="8"/>
        <v>82.42</v>
      </c>
      <c r="BY6" s="36">
        <f t="shared" si="8"/>
        <v>83.59</v>
      </c>
      <c r="BZ6" s="35" t="str">
        <f>IF(BZ7="","",IF(BZ7="-","【-】","【"&amp;SUBSTITUTE(TEXT(BZ7,"#,##0.00"),"-","△")&amp;"】"))</f>
        <v>【105.59】</v>
      </c>
      <c r="CA6" s="36">
        <f>IF(CA7="",NA(),CA7)</f>
        <v>129.21</v>
      </c>
      <c r="CB6" s="36">
        <f t="shared" ref="CB6:CJ6" si="9">IF(CB7="",NA(),CB7)</f>
        <v>128.61000000000001</v>
      </c>
      <c r="CC6" s="36">
        <f t="shared" si="9"/>
        <v>151.81</v>
      </c>
      <c r="CD6" s="36">
        <f t="shared" si="9"/>
        <v>140.85</v>
      </c>
      <c r="CE6" s="36">
        <f t="shared" si="9"/>
        <v>132.78</v>
      </c>
      <c r="CF6" s="36">
        <f t="shared" si="9"/>
        <v>229.31</v>
      </c>
      <c r="CG6" s="36">
        <f t="shared" si="9"/>
        <v>232.46</v>
      </c>
      <c r="CH6" s="36">
        <f t="shared" si="9"/>
        <v>227.97</v>
      </c>
      <c r="CI6" s="36">
        <f t="shared" si="9"/>
        <v>226.99</v>
      </c>
      <c r="CJ6" s="36">
        <f t="shared" si="9"/>
        <v>230.22</v>
      </c>
      <c r="CK6" s="35" t="str">
        <f>IF(CK7="","",IF(CK7="-","【-】","【"&amp;SUBSTITUTE(TEXT(CK7,"#,##0.00"),"-","△")&amp;"】"))</f>
        <v>【163.27】</v>
      </c>
      <c r="CL6" s="36">
        <f>IF(CL7="",NA(),CL7)</f>
        <v>46.35</v>
      </c>
      <c r="CM6" s="36">
        <f t="shared" ref="CM6:CU6" si="10">IF(CM7="",NA(),CM7)</f>
        <v>43.88</v>
      </c>
      <c r="CN6" s="36">
        <f t="shared" si="10"/>
        <v>44.73</v>
      </c>
      <c r="CO6" s="36">
        <f t="shared" si="10"/>
        <v>46.13</v>
      </c>
      <c r="CP6" s="36">
        <f t="shared" si="10"/>
        <v>49.06</v>
      </c>
      <c r="CQ6" s="36">
        <f t="shared" si="10"/>
        <v>40.119999999999997</v>
      </c>
      <c r="CR6" s="36">
        <f t="shared" si="10"/>
        <v>41.24</v>
      </c>
      <c r="CS6" s="36">
        <f t="shared" si="10"/>
        <v>40.700000000000003</v>
      </c>
      <c r="CT6" s="36">
        <f t="shared" si="10"/>
        <v>39.909999999999997</v>
      </c>
      <c r="CU6" s="36">
        <f t="shared" si="10"/>
        <v>41.09</v>
      </c>
      <c r="CV6" s="35" t="str">
        <f>IF(CV7="","",IF(CV7="-","【-】","【"&amp;SUBSTITUTE(TEXT(CV7,"#,##0.00"),"-","△")&amp;"】"))</f>
        <v>【59.94】</v>
      </c>
      <c r="CW6" s="36">
        <f>IF(CW7="",NA(),CW7)</f>
        <v>72.75</v>
      </c>
      <c r="CX6" s="36">
        <f t="shared" ref="CX6:DF6" si="11">IF(CX7="",NA(),CX7)</f>
        <v>78.17</v>
      </c>
      <c r="CY6" s="36">
        <f t="shared" si="11"/>
        <v>79.39</v>
      </c>
      <c r="CZ6" s="36">
        <f t="shared" si="11"/>
        <v>76.84</v>
      </c>
      <c r="DA6" s="36">
        <f t="shared" si="11"/>
        <v>77.930000000000007</v>
      </c>
      <c r="DB6" s="36">
        <f t="shared" si="11"/>
        <v>76.87</v>
      </c>
      <c r="DC6" s="36">
        <f t="shared" si="11"/>
        <v>74.900000000000006</v>
      </c>
      <c r="DD6" s="36">
        <f t="shared" si="11"/>
        <v>74.61</v>
      </c>
      <c r="DE6" s="36">
        <f t="shared" si="11"/>
        <v>75.62</v>
      </c>
      <c r="DF6" s="36">
        <f t="shared" si="11"/>
        <v>75.91</v>
      </c>
      <c r="DG6" s="35" t="str">
        <f>IF(DG7="","",IF(DG7="-","【-】","【"&amp;SUBSTITUTE(TEXT(DG7,"#,##0.00"),"-","△")&amp;"】"))</f>
        <v>【90.22】</v>
      </c>
      <c r="DH6" s="36">
        <f>IF(DH7="",NA(),DH7)</f>
        <v>59.14</v>
      </c>
      <c r="DI6" s="36">
        <f t="shared" ref="DI6:DQ6" si="12">IF(DI7="",NA(),DI7)</f>
        <v>37.450000000000003</v>
      </c>
      <c r="DJ6" s="36">
        <f t="shared" si="12"/>
        <v>39.5</v>
      </c>
      <c r="DK6" s="36">
        <f t="shared" si="12"/>
        <v>41.33</v>
      </c>
      <c r="DL6" s="36">
        <f t="shared" si="12"/>
        <v>43.21</v>
      </c>
      <c r="DM6" s="36">
        <f t="shared" si="12"/>
        <v>38.520000000000003</v>
      </c>
      <c r="DN6" s="36">
        <f t="shared" si="12"/>
        <v>39.049999999999997</v>
      </c>
      <c r="DO6" s="36">
        <f t="shared" si="12"/>
        <v>50.44</v>
      </c>
      <c r="DP6" s="36">
        <f t="shared" si="12"/>
        <v>51.44</v>
      </c>
      <c r="DQ6" s="36">
        <f t="shared" si="12"/>
        <v>52.4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6.76</v>
      </c>
      <c r="DY6" s="36">
        <f t="shared" si="13"/>
        <v>8.18</v>
      </c>
      <c r="DZ6" s="36">
        <f t="shared" si="13"/>
        <v>9.64</v>
      </c>
      <c r="EA6" s="36">
        <f t="shared" si="13"/>
        <v>11.68</v>
      </c>
      <c r="EB6" s="36">
        <f t="shared" si="13"/>
        <v>14.01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0.62</v>
      </c>
      <c r="EJ6" s="36">
        <f t="shared" si="14"/>
        <v>0.23</v>
      </c>
      <c r="EK6" s="36">
        <f t="shared" si="14"/>
        <v>0.34</v>
      </c>
      <c r="EL6" s="36">
        <f t="shared" si="14"/>
        <v>0.28999999999999998</v>
      </c>
      <c r="EM6" s="36">
        <f t="shared" si="14"/>
        <v>0.41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194247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98.07</v>
      </c>
      <c r="P7" s="39">
        <v>47.82</v>
      </c>
      <c r="Q7" s="39">
        <v>1080</v>
      </c>
      <c r="R7" s="39">
        <v>9503</v>
      </c>
      <c r="S7" s="39">
        <v>25.05</v>
      </c>
      <c r="T7" s="39">
        <v>379.36</v>
      </c>
      <c r="U7" s="39">
        <v>4517</v>
      </c>
      <c r="V7" s="39">
        <v>8.0500000000000007</v>
      </c>
      <c r="W7" s="39">
        <v>561.12</v>
      </c>
      <c r="X7" s="39">
        <v>62.36</v>
      </c>
      <c r="Y7" s="39">
        <v>62.13</v>
      </c>
      <c r="Z7" s="39">
        <v>59.93</v>
      </c>
      <c r="AA7" s="39">
        <v>62.39</v>
      </c>
      <c r="AB7" s="39">
        <v>66.09</v>
      </c>
      <c r="AC7" s="39">
        <v>100.73</v>
      </c>
      <c r="AD7" s="39">
        <v>109.5</v>
      </c>
      <c r="AE7" s="39">
        <v>106.28</v>
      </c>
      <c r="AF7" s="39">
        <v>108.35</v>
      </c>
      <c r="AG7" s="39">
        <v>114.74</v>
      </c>
      <c r="AH7" s="39">
        <v>114.35</v>
      </c>
      <c r="AI7" s="39">
        <v>2205.3200000000002</v>
      </c>
      <c r="AJ7" s="39">
        <v>2312.2600000000002</v>
      </c>
      <c r="AK7" s="39">
        <v>1134.0999999999999</v>
      </c>
      <c r="AL7" s="39">
        <v>1224.1500000000001</v>
      </c>
      <c r="AM7" s="39">
        <v>1210.52</v>
      </c>
      <c r="AN7" s="39">
        <v>50.06</v>
      </c>
      <c r="AO7" s="39">
        <v>44.3</v>
      </c>
      <c r="AP7" s="39">
        <v>32.31</v>
      </c>
      <c r="AQ7" s="39">
        <v>26.85</v>
      </c>
      <c r="AR7" s="39">
        <v>27.19</v>
      </c>
      <c r="AS7" s="39">
        <v>0.79</v>
      </c>
      <c r="AT7" s="39">
        <v>350.38</v>
      </c>
      <c r="AU7" s="39">
        <v>2713.72</v>
      </c>
      <c r="AV7" s="39">
        <v>407.07</v>
      </c>
      <c r="AW7" s="39">
        <v>659.25</v>
      </c>
      <c r="AX7" s="39">
        <v>576.03</v>
      </c>
      <c r="AY7" s="39">
        <v>2322.9699999999998</v>
      </c>
      <c r="AZ7" s="39">
        <v>2098.87</v>
      </c>
      <c r="BA7" s="39">
        <v>571.29999999999995</v>
      </c>
      <c r="BB7" s="39">
        <v>527.82000000000005</v>
      </c>
      <c r="BC7" s="39">
        <v>477.44</v>
      </c>
      <c r="BD7" s="39">
        <v>262.87</v>
      </c>
      <c r="BE7" s="39">
        <v>277.48</v>
      </c>
      <c r="BF7" s="39">
        <v>217.88</v>
      </c>
      <c r="BG7" s="39">
        <v>150.9</v>
      </c>
      <c r="BH7" s="39">
        <v>91.37</v>
      </c>
      <c r="BI7" s="39">
        <v>36.61</v>
      </c>
      <c r="BJ7" s="39">
        <v>547.41999999999996</v>
      </c>
      <c r="BK7" s="39">
        <v>536.9</v>
      </c>
      <c r="BL7" s="39">
        <v>495.43</v>
      </c>
      <c r="BM7" s="39">
        <v>488.5</v>
      </c>
      <c r="BN7" s="39">
        <v>485.75</v>
      </c>
      <c r="BO7" s="39">
        <v>270.87</v>
      </c>
      <c r="BP7" s="39">
        <v>60.45</v>
      </c>
      <c r="BQ7" s="39">
        <v>58.71</v>
      </c>
      <c r="BR7" s="39">
        <v>49.57</v>
      </c>
      <c r="BS7" s="39">
        <v>52.82</v>
      </c>
      <c r="BT7" s="39">
        <v>55.88</v>
      </c>
      <c r="BU7" s="39">
        <v>80.62</v>
      </c>
      <c r="BV7" s="39">
        <v>80.010000000000005</v>
      </c>
      <c r="BW7" s="39">
        <v>81.900000000000006</v>
      </c>
      <c r="BX7" s="39">
        <v>82.42</v>
      </c>
      <c r="BY7" s="39">
        <v>83.59</v>
      </c>
      <c r="BZ7" s="39">
        <v>105.59</v>
      </c>
      <c r="CA7" s="39">
        <v>129.21</v>
      </c>
      <c r="CB7" s="39">
        <v>128.61000000000001</v>
      </c>
      <c r="CC7" s="39">
        <v>151.81</v>
      </c>
      <c r="CD7" s="39">
        <v>140.85</v>
      </c>
      <c r="CE7" s="39">
        <v>132.78</v>
      </c>
      <c r="CF7" s="39">
        <v>229.31</v>
      </c>
      <c r="CG7" s="39">
        <v>232.46</v>
      </c>
      <c r="CH7" s="39">
        <v>227.97</v>
      </c>
      <c r="CI7" s="39">
        <v>226.99</v>
      </c>
      <c r="CJ7" s="39">
        <v>230.22</v>
      </c>
      <c r="CK7" s="39">
        <v>163.27000000000001</v>
      </c>
      <c r="CL7" s="39">
        <v>46.35</v>
      </c>
      <c r="CM7" s="39">
        <v>43.88</v>
      </c>
      <c r="CN7" s="39">
        <v>44.73</v>
      </c>
      <c r="CO7" s="39">
        <v>46.13</v>
      </c>
      <c r="CP7" s="39">
        <v>49.06</v>
      </c>
      <c r="CQ7" s="39">
        <v>40.119999999999997</v>
      </c>
      <c r="CR7" s="39">
        <v>41.24</v>
      </c>
      <c r="CS7" s="39">
        <v>40.700000000000003</v>
      </c>
      <c r="CT7" s="39">
        <v>39.909999999999997</v>
      </c>
      <c r="CU7" s="39">
        <v>41.09</v>
      </c>
      <c r="CV7" s="39">
        <v>59.94</v>
      </c>
      <c r="CW7" s="39">
        <v>72.75</v>
      </c>
      <c r="CX7" s="39">
        <v>78.17</v>
      </c>
      <c r="CY7" s="39">
        <v>79.39</v>
      </c>
      <c r="CZ7" s="39">
        <v>76.84</v>
      </c>
      <c r="DA7" s="39">
        <v>77.930000000000007</v>
      </c>
      <c r="DB7" s="39">
        <v>76.87</v>
      </c>
      <c r="DC7" s="39">
        <v>74.900000000000006</v>
      </c>
      <c r="DD7" s="39">
        <v>74.61</v>
      </c>
      <c r="DE7" s="39">
        <v>75.62</v>
      </c>
      <c r="DF7" s="39">
        <v>75.91</v>
      </c>
      <c r="DG7" s="39">
        <v>90.22</v>
      </c>
      <c r="DH7" s="39">
        <v>59.14</v>
      </c>
      <c r="DI7" s="39">
        <v>37.450000000000003</v>
      </c>
      <c r="DJ7" s="39">
        <v>39.5</v>
      </c>
      <c r="DK7" s="39">
        <v>41.33</v>
      </c>
      <c r="DL7" s="39">
        <v>43.21</v>
      </c>
      <c r="DM7" s="39">
        <v>38.520000000000003</v>
      </c>
      <c r="DN7" s="39">
        <v>39.049999999999997</v>
      </c>
      <c r="DO7" s="39">
        <v>50.44</v>
      </c>
      <c r="DP7" s="39">
        <v>51.44</v>
      </c>
      <c r="DQ7" s="39">
        <v>52.4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6.76</v>
      </c>
      <c r="DY7" s="39">
        <v>8.18</v>
      </c>
      <c r="DZ7" s="39">
        <v>9.64</v>
      </c>
      <c r="EA7" s="39">
        <v>11.68</v>
      </c>
      <c r="EB7" s="39">
        <v>14.01</v>
      </c>
      <c r="EC7" s="39">
        <v>15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0.62</v>
      </c>
      <c r="EJ7" s="39">
        <v>0.23</v>
      </c>
      <c r="EK7" s="39">
        <v>0.34</v>
      </c>
      <c r="EL7" s="39">
        <v>0.28999999999999998</v>
      </c>
      <c r="EM7" s="39">
        <v>0.41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2018-02-21T00:43:54Z</cp:lastPrinted>
  <dcterms:created xsi:type="dcterms:W3CDTF">2017-12-25T01:27:59Z</dcterms:created>
  <dcterms:modified xsi:type="dcterms:W3CDTF">2018-02-27T01:13:04Z</dcterms:modified>
</cp:coreProperties>
</file>