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2018【H30】年度\観光担当\決算統計・公営企業決算調査\北岳山荘\北岳\"/>
    </mc:Choice>
  </mc:AlternateContent>
  <xr:revisionPtr revIDLastSave="0" documentId="13_ncr:1_{848DA8A3-7832-4618-AD17-75B7F2D0644D}" xr6:coauthVersionLast="37" xr6:coauthVersionMax="37" xr10:uidLastSave="{00000000-0000-0000-0000-000000000000}"/>
  <workbookProtection workbookAlgorithmName="SHA-512" workbookHashValue="4Th4xV5DF7RwoWEbT6XUGVwZg2DFKQZHHHgDLYKujM6rkpIA8arPDKBhukCTy9Dr+A7gtHWyQUogDUjO9ZY+0Q==" workbookSaltValue="1Tsm7uYGoy2N1KwxxwlgIA=="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BV31" i="4"/>
  <c r="BH31" i="4"/>
  <c r="AT31" i="4"/>
  <c r="AF31" i="4"/>
  <c r="R31" i="4"/>
  <c r="LO10" i="4"/>
  <c r="JV10" i="4"/>
  <c r="IC10" i="4"/>
  <c r="DU10" i="4"/>
  <c r="CF10" i="4"/>
  <c r="AQ10" i="4"/>
  <c r="LO8" i="4"/>
  <c r="JV8" i="4"/>
  <c r="IC8" i="4"/>
  <c r="FJ8" i="4"/>
  <c r="DU8" i="4"/>
  <c r="CF8" i="4"/>
  <c r="AQ8" i="4"/>
  <c r="B8" i="4"/>
  <c r="B6" i="4"/>
  <c r="M88" i="4" l="1"/>
  <c r="IX76" i="4"/>
  <c r="IX52" i="4"/>
  <c r="ML76" i="4"/>
  <c r="BV76" i="4"/>
  <c r="FJ52" i="4"/>
  <c r="IX30" i="4"/>
  <c r="BV52" i="4"/>
  <c r="BV30" i="4"/>
  <c r="FJ30" i="4"/>
  <c r="ML52" i="4"/>
  <c r="C11" i="5"/>
  <c r="D11" i="5"/>
  <c r="E11" i="5"/>
  <c r="B11" i="5"/>
  <c r="AT76" i="4" l="1"/>
  <c r="EH52" i="4"/>
  <c r="LJ76" i="4"/>
  <c r="AT52" i="4"/>
  <c r="EH30" i="4"/>
  <c r="HV52" i="4"/>
  <c r="HV30" i="4"/>
  <c r="HV76" i="4"/>
  <c r="LJ52" i="4"/>
  <c r="AT30" i="4"/>
  <c r="AF76" i="4"/>
  <c r="DT52" i="4"/>
  <c r="HH30" i="4"/>
  <c r="KV52" i="4"/>
  <c r="HH52" i="4"/>
  <c r="KV76" i="4"/>
  <c r="AF52" i="4"/>
  <c r="DT30" i="4"/>
  <c r="AF30" i="4"/>
  <c r="HH76" i="4"/>
  <c r="GT52" i="4"/>
  <c r="KH76" i="4"/>
  <c r="R52" i="4"/>
  <c r="DF30" i="4"/>
  <c r="R30" i="4"/>
  <c r="R76" i="4"/>
  <c r="DF52" i="4"/>
  <c r="GT30" i="4"/>
  <c r="GT76" i="4"/>
  <c r="KH52" i="4"/>
  <c r="LX76" i="4"/>
  <c r="IJ76" i="4"/>
  <c r="LX52" i="4"/>
  <c r="BH30" i="4"/>
  <c r="IJ52" i="4"/>
  <c r="BH76" i="4"/>
  <c r="IJ30" i="4"/>
  <c r="BH52" i="4"/>
  <c r="EV52" i="4"/>
  <c r="EV30" i="4"/>
</calcChain>
</file>

<file path=xl/sharedStrings.xml><?xml version="1.0" encoding="utf-8"?>
<sst xmlns="http://schemas.openxmlformats.org/spreadsheetml/2006/main" count="314" uniqueCount="154">
  <si>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</si>
  <si>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</si>
  <si>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</si>
  <si>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</si>
  <si>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</si>
  <si>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</si>
  <si>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</si>
  <si>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</si>
  <si>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</si>
  <si>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</si>
  <si>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</si>
  <si>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</si>
  <si>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</si>
  <si>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</si>
  <si>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</si>
  <si>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</si>
  <si>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</si>
  <si>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</si>
  <si>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</si>
  <si>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</si>
  <si>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</si>
  <si>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</si>
  <si>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</si>
  <si>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</si>
  <si>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</si>
  <si>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</si>
  <si>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</si>
  <si>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</si>
  <si>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</si>
  <si>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</si>
  <si>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</si>
  <si>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</si>
  <si>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</si>
  <si>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</si>
  <si>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</si>
  <si>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</si>
  <si>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</si>
  <si>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</si>
  <si>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</si>
  <si>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</si>
  <si>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</si>
  <si>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</si>
  <si>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</si>
  <si>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</si>
  <si>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</si>
  <si>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</si>
  <si>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</si>
  <si>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</si>
  <si>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</si>
  <si>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</si>
  <si>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</si>
  <si>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</si>
  <si>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</si>
  <si>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</si>
  <si>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</si>
  <si>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</si>
  <si>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</si>
  <si>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</si>
  <si>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</si>
  <si>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</si>
  <si>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</si>
  <si>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</si>
  <si>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</si>
  <si>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</si>
  <si>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</si>
  <si>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</si>
  <si>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</si>
  <si>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</si>
  <si>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</si>
  <si>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</si>
  <si>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</si>
  <si>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</si>
  <si>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</si>
  <si>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</si>
  <si>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</si>
  <si>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</si>
  <si>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</si>
  <si>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</si>
  <si>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</si>
  <si>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</si>
  <si>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</si>
  <si>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</si>
  <si>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</si>
  <si>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</si>
  <si>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</si>
  <si>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</si>
  <si>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</si>
  <si>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</si>
  <si>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</si>
  <si>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</si>
  <si>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</si>
  <si>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</si>
  <si>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</si>
  <si>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</si>
  <si>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</si>
  <si>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</si>
  <si>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</si>
  <si>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</si>
  <si>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</si>
  <si>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</si>
  <si>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</si>
  <si>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</si>
  <si>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</si>
  <si>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</si>
  <si>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</si>
  <si>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</si>
  <si>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</si>
  <si>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</si>
  <si>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</si>
  <si>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</si>
  <si>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</si>
  <si>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</si>
  <si>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</si>
  <si>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</si>
  <si>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当該値(N-1)</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</si>
  <si>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</si>
  <si>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</si>
  <si>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</si>
  <si>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</si>
  <si>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</si>
  <si>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</si>
  <si>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</si>
  <si>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</si>
  <si>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</si>
  <si>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</si>
  <si>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</si>
  <si>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</si>
  <si>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</si>
  <si>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</si>
  <si>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</si>
  <si>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</si>
  <si>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</si>
  <si>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</si>
  <si>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山梨県　南アルプス市</t>
  </si>
  <si>
    <t>南アルプス市山梨県北岳山荘</t>
  </si>
  <si>
    <t>法非適用</t>
  </si>
  <si>
    <t>観光施設事業</t>
  </si>
  <si>
    <t>休養宿泊施設</t>
  </si>
  <si>
    <t>Ａ２Ｂ２</t>
  </si>
  <si>
    <t>非設置</t>
  </si>
  <si>
    <t>該当数値なし</t>
  </si>
  <si>
    <t>導入なし</t>
  </si>
  <si>
    <t>－</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</si>
  <si>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</si>
  <si>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</si>
  <si>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</si>
  <si>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</si>
  <si>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</si>
  <si>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</si>
  <si>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</si>
  <si>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⑧該当数値なし
⑨周辺類似施設のデータが無いため比較不能。
⑩該当数値なし
⑪該当数値なし
⑫比率0%である。しかし、施設の老朽化等により大規模改修の必要性が生じ、将来的な比率の増加が予想される。</t>
    <rPh sb="1" eb="3">
      <t>ガイトウ</t>
    </rPh>
    <rPh sb="3" eb="5">
      <t>スウチ</t>
    </rPh>
    <rPh sb="9" eb="11">
      <t>シュウヘン</t>
    </rPh>
    <rPh sb="11" eb="13">
      <t>ルイジ</t>
    </rPh>
    <rPh sb="13" eb="15">
      <t>シセツ</t>
    </rPh>
    <rPh sb="20" eb="21">
      <t>ナ</t>
    </rPh>
    <rPh sb="24" eb="26">
      <t>ヒカク</t>
    </rPh>
    <rPh sb="26" eb="28">
      <t>フノウ</t>
    </rPh>
    <rPh sb="47" eb="49">
      <t>ヒリツ</t>
    </rPh>
    <rPh sb="59" eb="61">
      <t>シセツ</t>
    </rPh>
    <rPh sb="62" eb="65">
      <t>ロウキュウカ</t>
    </rPh>
    <rPh sb="65" eb="66">
      <t>トウ</t>
    </rPh>
    <rPh sb="69" eb="72">
      <t>ダイキボ</t>
    </rPh>
    <rPh sb="72" eb="74">
      <t>カイシュウ</t>
    </rPh>
    <rPh sb="75" eb="78">
      <t>ヒツヨウセイ</t>
    </rPh>
    <rPh sb="79" eb="80">
      <t>ショウ</t>
    </rPh>
    <rPh sb="82" eb="85">
      <t>ショウライテキ</t>
    </rPh>
    <rPh sb="86" eb="88">
      <t>ヒリツ</t>
    </rPh>
    <rPh sb="89" eb="91">
      <t>ゾウカ</t>
    </rPh>
    <rPh sb="92" eb="94">
      <t>ヨソウ</t>
    </rPh>
    <phoneticPr fontId="5"/>
  </si>
  <si>
    <t>⑬平成28年度と比較して、北岳山荘は減少傾向がみられた。しかし、市内の他の宿泊施設は微増傾向であった。「山小屋」という施設の性質上、他の宿泊施設と比較し、天候不良の影響が収益の減少に大きく影響を受けたためである。</t>
    <rPh sb="1" eb="3">
      <t>ヘイセイ</t>
    </rPh>
    <rPh sb="5" eb="7">
      <t>ネンド</t>
    </rPh>
    <rPh sb="8" eb="10">
      <t>ヒカク</t>
    </rPh>
    <rPh sb="13" eb="17">
      <t>キタダケサンソウ</t>
    </rPh>
    <rPh sb="18" eb="20">
      <t>ゲンショウ</t>
    </rPh>
    <rPh sb="20" eb="22">
      <t>ケイコウ</t>
    </rPh>
    <rPh sb="32" eb="34">
      <t>シナイ</t>
    </rPh>
    <rPh sb="35" eb="36">
      <t>ホカ</t>
    </rPh>
    <rPh sb="37" eb="39">
      <t>シュクハク</t>
    </rPh>
    <rPh sb="39" eb="41">
      <t>シセツ</t>
    </rPh>
    <rPh sb="42" eb="44">
      <t>ビゾウ</t>
    </rPh>
    <rPh sb="44" eb="46">
      <t>ケイコウ</t>
    </rPh>
    <rPh sb="52" eb="55">
      <t>ヤマゴヤ</t>
    </rPh>
    <rPh sb="59" eb="61">
      <t>シセツ</t>
    </rPh>
    <rPh sb="62" eb="64">
      <t>セイシツ</t>
    </rPh>
    <rPh sb="64" eb="65">
      <t>ウエ</t>
    </rPh>
    <rPh sb="66" eb="67">
      <t>ホカ</t>
    </rPh>
    <rPh sb="68" eb="70">
      <t>シュクハク</t>
    </rPh>
    <rPh sb="70" eb="72">
      <t>シセツ</t>
    </rPh>
    <rPh sb="73" eb="75">
      <t>ヒカク</t>
    </rPh>
    <rPh sb="85" eb="87">
      <t>シュウエキ</t>
    </rPh>
    <rPh sb="88" eb="90">
      <t>ゲンショウ</t>
    </rPh>
    <rPh sb="91" eb="92">
      <t>オオ</t>
    </rPh>
    <rPh sb="94" eb="96">
      <t>エイキョウ</t>
    </rPh>
    <rPh sb="97" eb="98">
      <t>ウ</t>
    </rPh>
    <phoneticPr fontId="5"/>
  </si>
  <si>
    <t xml:space="preserve">①経常経費の支出額は平成28年度と比較し収益比率に影響するような差がなかった。しかし、立地条件上、天候の影響を受けやすいため、8月中旬以降の天候不良による利用者減に伴う収益減で100%を割る形となった。
②他会計から補助金率は0%である。
③他会計から補助金額は0円である。
④類似施設と比較し、10%前後低い値で推移しているのは、公営の山小屋という性質上、登山道整備、山岳公衆トイレ及び救護所運営、特殊トイレの維持管理を特別会計内で行っており、通常の山小屋よりも営業コストが大きいためである。また、調査期間は1年間であるが、営業期間が5ヵ月間と少ないためである。
⑤利用者の減少に伴う収益減少で数値は前年度から比率は1.6%上昇したが、類似施設の1/3以下の比較的に低い水準に留めてる。
⑥類似施設と比較し、20%前後低い値で推移している。これは、④と同様に公営の山小屋という性質上、登山道整備、山岳公衆トイレ及び救護所運営、特殊トイレの維持管理を特別会計内で行っており、通常の山小屋よりも営業コストが大きいためである。
⑦平成27年度をピークに全国的にも類似施設で数値が減少傾向にあるが、平成29年度北岳山荘の減少幅は全国平均よりも抑えられている。平成28年度の北岳山荘は、収益的には平成27年度と同等であったが、特殊トイレの整備費用支出が加わったために数値は減少した。平成29年度は、特殊トイレの整備費用支出に加え利用者減による収益減少で更に数値が低下した。
</t>
    <rPh sb="1" eb="3">
      <t>ケイジョウ</t>
    </rPh>
    <rPh sb="3" eb="5">
      <t>ケイヒ</t>
    </rPh>
    <rPh sb="6" eb="8">
      <t>シシュツ</t>
    </rPh>
    <rPh sb="8" eb="9">
      <t>ガク</t>
    </rPh>
    <rPh sb="17" eb="19">
      <t>ヒカク</t>
    </rPh>
    <rPh sb="20" eb="22">
      <t>シュウエキ</t>
    </rPh>
    <rPh sb="22" eb="24">
      <t>ヒリツ</t>
    </rPh>
    <rPh sb="25" eb="27">
      <t>エイキョウ</t>
    </rPh>
    <rPh sb="32" eb="33">
      <t>サ</t>
    </rPh>
    <rPh sb="43" eb="45">
      <t>リッチ</t>
    </rPh>
    <rPh sb="45" eb="47">
      <t>ジョウケン</t>
    </rPh>
    <rPh sb="47" eb="48">
      <t>ウエ</t>
    </rPh>
    <rPh sb="49" eb="51">
      <t>テンコウ</t>
    </rPh>
    <rPh sb="52" eb="54">
      <t>エイキョウ</t>
    </rPh>
    <rPh sb="55" eb="56">
      <t>ウ</t>
    </rPh>
    <rPh sb="64" eb="65">
      <t>ガツ</t>
    </rPh>
    <rPh sb="65" eb="67">
      <t>チュウジュン</t>
    </rPh>
    <rPh sb="67" eb="69">
      <t>イコウ</t>
    </rPh>
    <rPh sb="70" eb="72">
      <t>テンコウ</t>
    </rPh>
    <rPh sb="72" eb="74">
      <t>フリョウ</t>
    </rPh>
    <rPh sb="77" eb="80">
      <t>リヨウシャ</t>
    </rPh>
    <rPh sb="80" eb="81">
      <t>ゲン</t>
    </rPh>
    <rPh sb="82" eb="83">
      <t>トモナ</t>
    </rPh>
    <rPh sb="84" eb="86">
      <t>シュウエキ</t>
    </rPh>
    <rPh sb="86" eb="87">
      <t>ゲン</t>
    </rPh>
    <rPh sb="93" eb="94">
      <t>ワ</t>
    </rPh>
    <rPh sb="95" eb="96">
      <t>カタチ</t>
    </rPh>
    <rPh sb="108" eb="111">
      <t>ホジョキン</t>
    </rPh>
    <rPh sb="111" eb="112">
      <t>リツ</t>
    </rPh>
    <rPh sb="129" eb="130">
      <t>ガク</t>
    </rPh>
    <rPh sb="132" eb="133">
      <t>エン</t>
    </rPh>
    <rPh sb="250" eb="252">
      <t>チョウサ</t>
    </rPh>
    <rPh sb="252" eb="254">
      <t>キカン</t>
    </rPh>
    <rPh sb="256" eb="258">
      <t>ネンカン</t>
    </rPh>
    <rPh sb="263" eb="265">
      <t>エイギョウ</t>
    </rPh>
    <rPh sb="265" eb="267">
      <t>キカン</t>
    </rPh>
    <rPh sb="270" eb="271">
      <t>ゲツ</t>
    </rPh>
    <rPh sb="271" eb="272">
      <t>カン</t>
    </rPh>
    <rPh sb="273" eb="274">
      <t>スク</t>
    </rPh>
    <rPh sb="284" eb="287">
      <t>リヨウシャ</t>
    </rPh>
    <rPh sb="288" eb="290">
      <t>ゲンショウ</t>
    </rPh>
    <rPh sb="291" eb="292">
      <t>トモナ</t>
    </rPh>
    <rPh sb="293" eb="295">
      <t>シュウエキ</t>
    </rPh>
    <rPh sb="295" eb="297">
      <t>ゲンショウ</t>
    </rPh>
    <rPh sb="298" eb="300">
      <t>スウチ</t>
    </rPh>
    <rPh sb="301" eb="304">
      <t>ゼンネンド</t>
    </rPh>
    <rPh sb="306" eb="308">
      <t>ヒリツ</t>
    </rPh>
    <rPh sb="313" eb="315">
      <t>ジョウショウ</t>
    </rPh>
    <rPh sb="319" eb="321">
      <t>ルイジ</t>
    </rPh>
    <rPh sb="321" eb="323">
      <t>シセツ</t>
    </rPh>
    <rPh sb="327" eb="329">
      <t>イカ</t>
    </rPh>
    <rPh sb="330" eb="333">
      <t>ヒカクテキ</t>
    </rPh>
    <rPh sb="334" eb="335">
      <t>ヒク</t>
    </rPh>
    <rPh sb="336" eb="338">
      <t>スイジュン</t>
    </rPh>
    <rPh sb="339" eb="340">
      <t>トド</t>
    </rPh>
    <rPh sb="346" eb="350">
      <t>ルイジシセツ</t>
    </rPh>
    <rPh sb="351" eb="353">
      <t>ヒカク</t>
    </rPh>
    <rPh sb="358" eb="360">
      <t>ゼンゴ</t>
    </rPh>
    <rPh sb="360" eb="361">
      <t>ヒク</t>
    </rPh>
    <rPh sb="362" eb="363">
      <t>アタイ</t>
    </rPh>
    <rPh sb="364" eb="366">
      <t>スイイ</t>
    </rPh>
    <rPh sb="377" eb="379">
      <t>ドウヨウ</t>
    </rPh>
    <rPh sb="380" eb="382">
      <t>コウエイ</t>
    </rPh>
    <rPh sb="383" eb="386">
      <t>ヤマゴヤ</t>
    </rPh>
    <rPh sb="389" eb="392">
      <t>セイシツジョウ</t>
    </rPh>
    <rPh sb="393" eb="396">
      <t>トザンドウ</t>
    </rPh>
    <rPh sb="396" eb="398">
      <t>セイビ</t>
    </rPh>
    <rPh sb="399" eb="401">
      <t>サンガク</t>
    </rPh>
    <rPh sb="401" eb="403">
      <t>コウシュウ</t>
    </rPh>
    <rPh sb="406" eb="407">
      <t>オヨ</t>
    </rPh>
    <rPh sb="408" eb="411">
      <t>キュウゴショ</t>
    </rPh>
    <rPh sb="411" eb="413">
      <t>ウンエイ</t>
    </rPh>
    <rPh sb="414" eb="416">
      <t>トクシュ</t>
    </rPh>
    <rPh sb="420" eb="422">
      <t>イジ</t>
    </rPh>
    <rPh sb="422" eb="424">
      <t>カンリ</t>
    </rPh>
    <rPh sb="425" eb="427">
      <t>トクベツ</t>
    </rPh>
    <rPh sb="427" eb="429">
      <t>カイケイ</t>
    </rPh>
    <rPh sb="429" eb="430">
      <t>ナイ</t>
    </rPh>
    <rPh sb="431" eb="432">
      <t>オコナ</t>
    </rPh>
    <rPh sb="437" eb="439">
      <t>ツウジョウ</t>
    </rPh>
    <rPh sb="440" eb="443">
      <t>ヤマゴヤ</t>
    </rPh>
    <rPh sb="446" eb="448">
      <t>エイギョウ</t>
    </rPh>
    <rPh sb="452" eb="453">
      <t>オオ</t>
    </rPh>
    <rPh sb="463" eb="465">
      <t>ヘイセイ</t>
    </rPh>
    <rPh sb="467" eb="469">
      <t>ネンド</t>
    </rPh>
    <rPh sb="474" eb="477">
      <t>ゼンコクテキ</t>
    </rPh>
    <rPh sb="479" eb="481">
      <t>ルイジ</t>
    </rPh>
    <rPh sb="481" eb="483">
      <t>シセツ</t>
    </rPh>
    <rPh sb="484" eb="486">
      <t>スウチ</t>
    </rPh>
    <rPh sb="487" eb="489">
      <t>ゲンショウ</t>
    </rPh>
    <rPh sb="489" eb="491">
      <t>ケイコウ</t>
    </rPh>
    <rPh sb="496" eb="498">
      <t>ヘイセイ</t>
    </rPh>
    <rPh sb="500" eb="502">
      <t>ネンド</t>
    </rPh>
    <rPh sb="502" eb="506">
      <t>キタダケサンソウ</t>
    </rPh>
    <rPh sb="507" eb="510">
      <t>ゲンショウハバ</t>
    </rPh>
    <rPh sb="511" eb="513">
      <t>ゼンコク</t>
    </rPh>
    <rPh sb="513" eb="515">
      <t>ヘイキン</t>
    </rPh>
    <rPh sb="518" eb="519">
      <t>オサ</t>
    </rPh>
    <rPh sb="526" eb="528">
      <t>ヘイセイ</t>
    </rPh>
    <rPh sb="530" eb="531">
      <t>ネン</t>
    </rPh>
    <rPh sb="531" eb="532">
      <t>ド</t>
    </rPh>
    <rPh sb="533" eb="537">
      <t>キタダケサンソウ</t>
    </rPh>
    <rPh sb="539" eb="542">
      <t>シュウエキテキ</t>
    </rPh>
    <rPh sb="544" eb="546">
      <t>ヘイセイ</t>
    </rPh>
    <rPh sb="548" eb="550">
      <t>ネンド</t>
    </rPh>
    <rPh sb="551" eb="553">
      <t>ドウトウ</t>
    </rPh>
    <rPh sb="559" eb="561">
      <t>トクシュ</t>
    </rPh>
    <rPh sb="565" eb="567">
      <t>セイビ</t>
    </rPh>
    <rPh sb="567" eb="569">
      <t>ヒヨウ</t>
    </rPh>
    <rPh sb="569" eb="571">
      <t>シシュツ</t>
    </rPh>
    <rPh sb="572" eb="573">
      <t>クワ</t>
    </rPh>
    <rPh sb="579" eb="581">
      <t>スウチ</t>
    </rPh>
    <rPh sb="582" eb="584">
      <t>ゲンショウ</t>
    </rPh>
    <rPh sb="587" eb="589">
      <t>ヘイセイ</t>
    </rPh>
    <rPh sb="591" eb="593">
      <t>ネンド</t>
    </rPh>
    <rPh sb="608" eb="609">
      <t>クワ</t>
    </rPh>
    <rPh sb="610" eb="613">
      <t>リヨウシャ</t>
    </rPh>
    <rPh sb="613" eb="614">
      <t>ゲン</t>
    </rPh>
    <rPh sb="624" eb="626">
      <t>スウチ</t>
    </rPh>
    <phoneticPr fontId="5"/>
  </si>
  <si>
    <t>１．経営の健全性について
・気象により大きな影響を受ける本経営は、年度ごとに気象状況が異なり、不確定要素のある不安定な状態である。よって、経営の健全化には、使用料の値上げや入山料徴収による対応の検討が必要である。
２．老朽化の改善について
・所有者である山梨県と協議中であり、3年以内に実施予定である。
３．県・近隣市町村との情報共有・連携強化について
・「山梨県登山の安全の確保に関する条例」を踏まえ、登山者の危機管理意識の向上及び安全管理のため、登山計画書提出の周知拡大が課題である。
・山岳遭難事故対応や災害時対応など事後対応についても、関係機関のより一層の連携強化が課題である。
・上記の課題対応は、広域的な山域で検討していく必要がある。このため、周辺山小屋、市町村及び山梨県と協議を行っており、これを継続強化していく。</t>
    <rPh sb="2" eb="4">
      <t>ケイエイ</t>
    </rPh>
    <rPh sb="5" eb="8">
      <t>ケンゼンセイ</t>
    </rPh>
    <rPh sb="14" eb="16">
      <t>キショウ</t>
    </rPh>
    <rPh sb="19" eb="20">
      <t>オオ</t>
    </rPh>
    <rPh sb="22" eb="24">
      <t>エイキョウ</t>
    </rPh>
    <rPh sb="25" eb="26">
      <t>ウ</t>
    </rPh>
    <rPh sb="28" eb="29">
      <t>ホン</t>
    </rPh>
    <rPh sb="29" eb="31">
      <t>ケイエイ</t>
    </rPh>
    <rPh sb="33" eb="35">
      <t>ネンド</t>
    </rPh>
    <rPh sb="38" eb="40">
      <t>キショウ</t>
    </rPh>
    <rPh sb="40" eb="42">
      <t>ジョウキョウ</t>
    </rPh>
    <rPh sb="43" eb="44">
      <t>コト</t>
    </rPh>
    <rPh sb="47" eb="50">
      <t>フカクテイ</t>
    </rPh>
    <rPh sb="50" eb="52">
      <t>ヨウソ</t>
    </rPh>
    <rPh sb="55" eb="58">
      <t>フアンテイ</t>
    </rPh>
    <rPh sb="59" eb="61">
      <t>ジョウタイ</t>
    </rPh>
    <rPh sb="69" eb="71">
      <t>ケイエイ</t>
    </rPh>
    <rPh sb="72" eb="75">
      <t>ケンゼンカ</t>
    </rPh>
    <rPh sb="78" eb="81">
      <t>シヨウリョウ</t>
    </rPh>
    <rPh sb="82" eb="84">
      <t>ネア</t>
    </rPh>
    <rPh sb="86" eb="89">
      <t>ニュウザンリョウ</t>
    </rPh>
    <rPh sb="89" eb="91">
      <t>チョウシュウ</t>
    </rPh>
    <rPh sb="94" eb="96">
      <t>タイオウ</t>
    </rPh>
    <rPh sb="97" eb="99">
      <t>ケントウ</t>
    </rPh>
    <rPh sb="100" eb="102">
      <t>ヒツヨウ</t>
    </rPh>
    <rPh sb="110" eb="113">
      <t>ロウキュウカ</t>
    </rPh>
    <rPh sb="114" eb="116">
      <t>カイゼン</t>
    </rPh>
    <rPh sb="122" eb="125">
      <t>ショユウシャ</t>
    </rPh>
    <rPh sb="128" eb="131">
      <t>ヤマナシケン</t>
    </rPh>
    <rPh sb="132" eb="135">
      <t>キョウギチュウ</t>
    </rPh>
    <rPh sb="140" eb="141">
      <t>ネン</t>
    </rPh>
    <rPh sb="141" eb="143">
      <t>イナイ</t>
    </rPh>
    <rPh sb="144" eb="146">
      <t>ジッシ</t>
    </rPh>
    <rPh sb="146" eb="148">
      <t>ヨテイ</t>
    </rPh>
    <rPh sb="156" eb="157">
      <t>ケン</t>
    </rPh>
    <rPh sb="158" eb="160">
      <t>キンリン</t>
    </rPh>
    <rPh sb="160" eb="163">
      <t>シチョウソン</t>
    </rPh>
    <rPh sb="165" eb="167">
      <t>ジョウホウ</t>
    </rPh>
    <rPh sb="167" eb="169">
      <t>キョウユウ</t>
    </rPh>
    <rPh sb="170" eb="172">
      <t>レンケイ</t>
    </rPh>
    <rPh sb="172" eb="174">
      <t>キョウカ</t>
    </rPh>
    <rPh sb="181" eb="184">
      <t>ヤマナシケン</t>
    </rPh>
    <rPh sb="184" eb="186">
      <t>トザン</t>
    </rPh>
    <rPh sb="187" eb="189">
      <t>アンゼン</t>
    </rPh>
    <rPh sb="190" eb="192">
      <t>カクホ</t>
    </rPh>
    <rPh sb="193" eb="194">
      <t>カン</t>
    </rPh>
    <rPh sb="196" eb="198">
      <t>ジョウレイ</t>
    </rPh>
    <rPh sb="200" eb="201">
      <t>フ</t>
    </rPh>
    <rPh sb="204" eb="207">
      <t>トザンシャ</t>
    </rPh>
    <rPh sb="208" eb="210">
      <t>キキ</t>
    </rPh>
    <rPh sb="210" eb="212">
      <t>カンリ</t>
    </rPh>
    <rPh sb="212" eb="214">
      <t>イシキ</t>
    </rPh>
    <rPh sb="215" eb="217">
      <t>コウジョウ</t>
    </rPh>
    <rPh sb="217" eb="218">
      <t>オヨ</t>
    </rPh>
    <rPh sb="219" eb="221">
      <t>アンゼン</t>
    </rPh>
    <rPh sb="221" eb="223">
      <t>カンリ</t>
    </rPh>
    <rPh sb="227" eb="229">
      <t>トザン</t>
    </rPh>
    <rPh sb="229" eb="232">
      <t>ケイカクショ</t>
    </rPh>
    <rPh sb="232" eb="234">
      <t>テイシュツ</t>
    </rPh>
    <rPh sb="235" eb="237">
      <t>シュウチ</t>
    </rPh>
    <rPh sb="237" eb="239">
      <t>カクダイ</t>
    </rPh>
    <rPh sb="240" eb="242">
      <t>カダイ</t>
    </rPh>
    <rPh sb="248" eb="250">
      <t>サンガク</t>
    </rPh>
    <rPh sb="250" eb="252">
      <t>ソウナン</t>
    </rPh>
    <rPh sb="252" eb="254">
      <t>ジコ</t>
    </rPh>
    <rPh sb="254" eb="256">
      <t>タイオウ</t>
    </rPh>
    <rPh sb="257" eb="259">
      <t>サイガイ</t>
    </rPh>
    <rPh sb="259" eb="260">
      <t>ジ</t>
    </rPh>
    <rPh sb="260" eb="262">
      <t>タイオウ</t>
    </rPh>
    <rPh sb="264" eb="266">
      <t>ジゴ</t>
    </rPh>
    <rPh sb="266" eb="268">
      <t>タイオウ</t>
    </rPh>
    <rPh sb="274" eb="276">
      <t>カンケイ</t>
    </rPh>
    <rPh sb="276" eb="278">
      <t>キカン</t>
    </rPh>
    <rPh sb="281" eb="283">
      <t>イッソウ</t>
    </rPh>
    <rPh sb="284" eb="286">
      <t>レンケイ</t>
    </rPh>
    <rPh sb="286" eb="288">
      <t>キョウカ</t>
    </rPh>
    <rPh sb="289" eb="291">
      <t>カダイ</t>
    </rPh>
    <rPh sb="297" eb="299">
      <t>ジョウキ</t>
    </rPh>
    <rPh sb="300" eb="302">
      <t>カダイ</t>
    </rPh>
    <rPh sb="302" eb="304">
      <t>タイオウ</t>
    </rPh>
    <rPh sb="306" eb="309">
      <t>コウイキテキ</t>
    </rPh>
    <rPh sb="310" eb="312">
      <t>サンイキ</t>
    </rPh>
    <rPh sb="313" eb="315">
      <t>ケントウ</t>
    </rPh>
    <rPh sb="319" eb="321">
      <t>ヒツヨウ</t>
    </rPh>
    <rPh sb="330" eb="332">
      <t>シュウヘン</t>
    </rPh>
    <rPh sb="332" eb="335">
      <t>ヤマゴヤ</t>
    </rPh>
    <rPh sb="336" eb="339">
      <t>シチョウソン</t>
    </rPh>
    <rPh sb="339" eb="340">
      <t>オヨ</t>
    </rPh>
    <rPh sb="341" eb="344">
      <t>ヤマナシケン</t>
    </rPh>
    <rPh sb="357" eb="359">
      <t>ケイゾク</t>
    </rPh>
    <rPh sb="359" eb="361">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</si>
</sst>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EE5-4348-924A-FAE031FCE98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c:ext xmlns:c16="http://schemas.microsoft.com/office/drawing/2014/chart" uri="{C3380CC4-5D6E-409C-BE32-E72D297353CC}">
              <c16:uniqueId val="{00000001-5EE5-4348-924A-FAE031FCE980}"/>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7944-4A8B-A64D-1D14C9DD0F9E}"/>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944-4A8B-A64D-1D14C9DD0F9E}"/>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1.7000000000000001E-2</c:v>
                </c:pt>
                <c:pt idx="1">
                  <c:v>1.9400000000000001E-2</c:v>
                </c:pt>
                <c:pt idx="2">
                  <c:v>1.84E-2</c:v>
                </c:pt>
                <c:pt idx="3">
                  <c:v>2.8400000000000002E-2</c:v>
                </c:pt>
                <c:pt idx="4">
                  <c:v>2.87E-2</c:v>
                </c:pt>
              </c:numCache>
            </c:numRef>
          </c:val>
          <c:smooth val="0"/>
          <c:extLst>
            <c:ext xmlns:c16="http://schemas.microsoft.com/office/drawing/2014/chart" uri="{C3380CC4-5D6E-409C-BE32-E72D297353CC}">
              <c16:uniqueId val="{00000000-70A6-4D7C-B1C5-A8742E5B627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1.8E-3</c:v>
                </c:pt>
                <c:pt idx="1">
                  <c:v>1.5E-3</c:v>
                </c:pt>
                <c:pt idx="2">
                  <c:v>1.5E-3</c:v>
                </c:pt>
                <c:pt idx="3">
                  <c:v>1.6000000000000001E-3</c:v>
                </c:pt>
                <c:pt idx="4">
                  <c:v>1.4E-3</c:v>
                </c:pt>
              </c:numCache>
            </c:numRef>
          </c:val>
          <c:smooth val="0"/>
          <c:extLst>
            <c:ext xmlns:c16="http://schemas.microsoft.com/office/drawing/2014/chart" uri="{C3380CC4-5D6E-409C-BE32-E72D297353CC}">
              <c16:uniqueId val="{00000001-70A6-4D7C-B1C5-A8742E5B627A}"/>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0A-4F5D-931A-4ECB4CF2549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c:ext xmlns:c16="http://schemas.microsoft.com/office/drawing/2014/chart" uri="{C3380CC4-5D6E-409C-BE32-E72D297353CC}">
              <c16:uniqueId val="{00000001-C20A-4F5D-931A-4ECB4CF25495}"/>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100.4</c:v>
                </c:pt>
                <c:pt idx="1">
                  <c:v>102.3</c:v>
                </c:pt>
                <c:pt idx="2">
                  <c:v>119.6</c:v>
                </c:pt>
                <c:pt idx="3">
                  <c:v>102</c:v>
                </c:pt>
                <c:pt idx="4">
                  <c:v>97.8</c:v>
                </c:pt>
              </c:numCache>
            </c:numRef>
          </c:val>
          <c:extLst>
            <c:ext xmlns:c16="http://schemas.microsoft.com/office/drawing/2014/chart" uri="{C3380CC4-5D6E-409C-BE32-E72D297353CC}">
              <c16:uniqueId val="{00000000-ECC8-46E9-9863-6DE869E7513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c:ext xmlns:c16="http://schemas.microsoft.com/office/drawing/2014/chart" uri="{C3380CC4-5D6E-409C-BE32-E72D297353CC}">
              <c16:uniqueId val="{00000001-ECC8-46E9-9863-6DE869E75136}"/>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372</c:v>
                </c:pt>
                <c:pt idx="1">
                  <c:v>1971</c:v>
                </c:pt>
                <c:pt idx="2">
                  <c:v>16470</c:v>
                </c:pt>
                <c:pt idx="3">
                  <c:v>2335</c:v>
                </c:pt>
                <c:pt idx="4">
                  <c:v>-1958</c:v>
                </c:pt>
              </c:numCache>
            </c:numRef>
          </c:val>
          <c:extLst>
            <c:ext xmlns:c16="http://schemas.microsoft.com/office/drawing/2014/chart" uri="{C3380CC4-5D6E-409C-BE32-E72D297353CC}">
              <c16:uniqueId val="{00000000-1FED-436C-B354-0798B2CA0D5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c:ext xmlns:c16="http://schemas.microsoft.com/office/drawing/2014/chart" uri="{C3380CC4-5D6E-409C-BE32-E72D297353CC}">
              <c16:uniqueId val="{00000001-1FED-436C-B354-0798B2CA0D55}"/>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-5.8</c:v>
                </c:pt>
                <c:pt idx="1">
                  <c:v>-2.8</c:v>
                </c:pt>
                <c:pt idx="2">
                  <c:v>12</c:v>
                </c:pt>
                <c:pt idx="3">
                  <c:v>-2.6</c:v>
                </c:pt>
                <c:pt idx="4">
                  <c:v>-7.6</c:v>
                </c:pt>
              </c:numCache>
            </c:numRef>
          </c:val>
          <c:extLst>
            <c:ext xmlns:c16="http://schemas.microsoft.com/office/drawing/2014/chart" uri="{C3380CC4-5D6E-409C-BE32-E72D297353CC}">
              <c16:uniqueId val="{00000000-27F2-4DBB-ABDD-B032D7392A4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c:ext xmlns:c16="http://schemas.microsoft.com/office/drawing/2014/chart" uri="{C3380CC4-5D6E-409C-BE32-E72D297353CC}">
              <c16:uniqueId val="{00000001-27F2-4DBB-ABDD-B032D7392A4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7.1</c:v>
                </c:pt>
                <c:pt idx="1">
                  <c:v>7.6</c:v>
                </c:pt>
                <c:pt idx="2">
                  <c:v>7</c:v>
                </c:pt>
                <c:pt idx="3">
                  <c:v>7</c:v>
                </c:pt>
                <c:pt idx="4">
                  <c:v>8.6</c:v>
                </c:pt>
              </c:numCache>
            </c:numRef>
          </c:val>
          <c:extLst>
            <c:ext xmlns:c16="http://schemas.microsoft.com/office/drawing/2014/chart" uri="{C3380CC4-5D6E-409C-BE32-E72D297353CC}">
              <c16:uniqueId val="{00000000-DA5C-499B-BC9C-067531ECC57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c:ext xmlns:c16="http://schemas.microsoft.com/office/drawing/2014/chart" uri="{C3380CC4-5D6E-409C-BE32-E72D297353CC}">
              <c16:uniqueId val="{00000001-DA5C-499B-BC9C-067531ECC579}"/>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22.6</c:v>
                </c:pt>
                <c:pt idx="1">
                  <c:v>20.100000000000001</c:v>
                </c:pt>
                <c:pt idx="2">
                  <c:v>23.8</c:v>
                </c:pt>
                <c:pt idx="3">
                  <c:v>23.7</c:v>
                </c:pt>
                <c:pt idx="4">
                  <c:v>21.2</c:v>
                </c:pt>
              </c:numCache>
            </c:numRef>
          </c:val>
          <c:extLst>
            <c:ext xmlns:c16="http://schemas.microsoft.com/office/drawing/2014/chart" uri="{C3380CC4-5D6E-409C-BE32-E72D297353CC}">
              <c16:uniqueId val="{00000000-9FAC-42D7-9EF3-3351C71ADAC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c:ext xmlns:c16="http://schemas.microsoft.com/office/drawing/2014/chart" uri="{C3380CC4-5D6E-409C-BE32-E72D297353CC}">
              <c16:uniqueId val="{00000001-9FAC-42D7-9EF3-3351C71ADACE}"/>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740-4AC5-A2FC-B9F327AAFC3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c:ext xmlns:c16="http://schemas.microsoft.com/office/drawing/2014/chart" uri="{C3380CC4-5D6E-409C-BE32-E72D297353CC}">
              <c16:uniqueId val="{00000001-B740-4AC5-A2FC-B9F327AAFC3A}"/>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0DF3-464B-8850-418539C4CBB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DF3-464B-8850-418539C4CBB1}"/>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HT66" zoomScale="110" zoomScaleNormal="11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row>
    <row r="3" spans="1:387"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row>
    <row r="4" spans="1:387"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7" t="str">
        <f>データ!H6&amp;"　"&amp;データ!I6</f>
        <v>山梨県南アルプス市　南アルプス市山梨県北岳山荘</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40" t="s">
        <v>6</v>
      </c>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0" t="s">
        <v>7</v>
      </c>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0" t="s">
        <v>8</v>
      </c>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3"/>
      <c r="NI7" s="6" t="s">
        <v>9</v>
      </c>
      <c r="NJ7" s="7"/>
      <c r="NK7" s="7"/>
      <c r="NL7" s="7"/>
      <c r="NM7" s="7"/>
      <c r="NN7" s="7"/>
      <c r="NO7" s="7"/>
      <c r="NP7" s="7"/>
      <c r="NQ7" s="7"/>
      <c r="NR7" s="7"/>
      <c r="NS7" s="7"/>
      <c r="NT7" s="7"/>
      <c r="NU7" s="7"/>
      <c r="NV7" s="8"/>
    </row>
    <row r="8" spans="1:387" ht="18.75" customHeight="1" x14ac:dyDescent="0.15">
      <c r="A8" s="2"/>
      <c r="B8" s="141" t="str">
        <f>データ!J7</f>
        <v>法非適用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3"/>
      <c r="AQ8" s="141" t="str">
        <f>データ!K7</f>
        <v>観光施設事業</v>
      </c>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3"/>
      <c r="CF8" s="141" t="str">
        <f>データ!L7</f>
        <v>休養宿泊施設</v>
      </c>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3"/>
      <c r="DU8" s="131" t="str">
        <f>データ!M7</f>
        <v>Ａ２Ｂ２</v>
      </c>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t="str">
        <f>データ!N7</f>
        <v>非設置</v>
      </c>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30">
        <f>データ!S7</f>
        <v>7046</v>
      </c>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t="str">
        <f>データ!T7</f>
        <v>導入なし</v>
      </c>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t="str">
        <f>データ!U7</f>
        <v>－</v>
      </c>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3"/>
      <c r="NI8" s="135" t="s">
        <v>10</v>
      </c>
      <c r="NJ8" s="136"/>
      <c r="NK8" s="9" t="s">
        <v>11</v>
      </c>
      <c r="NL8" s="10"/>
      <c r="NM8" s="10"/>
      <c r="NN8" s="10"/>
      <c r="NO8" s="10"/>
      <c r="NP8" s="10"/>
      <c r="NQ8" s="10"/>
      <c r="NR8" s="10"/>
      <c r="NS8" s="10"/>
      <c r="NT8" s="10"/>
      <c r="NU8" s="10"/>
      <c r="NV8" s="11"/>
    </row>
    <row r="9" spans="1:387"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40" t="s">
        <v>16</v>
      </c>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0" t="s">
        <v>17</v>
      </c>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0" t="s">
        <v>18</v>
      </c>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3"/>
      <c r="NI9" s="144" t="s">
        <v>19</v>
      </c>
      <c r="NJ9" s="145"/>
      <c r="NK9" s="12" t="s">
        <v>20</v>
      </c>
      <c r="NL9" s="13"/>
      <c r="NM9" s="13"/>
      <c r="NN9" s="13"/>
      <c r="NO9" s="13"/>
      <c r="NP9" s="13"/>
      <c r="NQ9" s="13"/>
      <c r="NR9" s="13"/>
      <c r="NS9" s="13"/>
      <c r="NT9" s="13"/>
      <c r="NU9" s="13"/>
      <c r="NV9" s="14"/>
    </row>
    <row r="10" spans="1:387" ht="18.75" customHeight="1" x14ac:dyDescent="0.15">
      <c r="A10" s="2"/>
      <c r="B10" s="124" t="str">
        <f>データ!O7</f>
        <v>該当数値なし</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6"/>
      <c r="AQ10" s="124" t="str">
        <f>データ!P7</f>
        <v>該当数値なし</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7">
        <f>データ!Q7</f>
        <v>542</v>
      </c>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9"/>
      <c r="DU10" s="130">
        <f>データ!R7</f>
        <v>150</v>
      </c>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31" t="str">
        <f>データ!V7</f>
        <v>無</v>
      </c>
      <c r="ID10" s="131"/>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f>データ!W7</f>
        <v>50</v>
      </c>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1" t="str">
        <f>データ!X7</f>
        <v>無</v>
      </c>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2"/>
      <c r="NI10" s="111" t="s">
        <v>21</v>
      </c>
      <c r="NJ10" s="11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33" t="s">
        <v>23</v>
      </c>
      <c r="NJ11" s="133"/>
      <c r="NK11" s="133"/>
      <c r="NL11" s="133"/>
      <c r="NM11" s="133"/>
      <c r="NN11" s="133"/>
      <c r="NO11" s="133"/>
      <c r="NP11" s="133"/>
      <c r="NQ11" s="133"/>
      <c r="NR11" s="133"/>
      <c r="NS11" s="133"/>
      <c r="NT11" s="133"/>
      <c r="NU11" s="133"/>
      <c r="NV11" s="133"/>
      <c r="NW11" s="133"/>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33"/>
      <c r="NJ12" s="133"/>
      <c r="NK12" s="133"/>
      <c r="NL12" s="133"/>
      <c r="NM12" s="133"/>
      <c r="NN12" s="133"/>
      <c r="NO12" s="133"/>
      <c r="NP12" s="133"/>
      <c r="NQ12" s="133"/>
      <c r="NR12" s="133"/>
      <c r="NS12" s="133"/>
      <c r="NT12" s="133"/>
      <c r="NU12" s="133"/>
      <c r="NV12" s="133"/>
      <c r="NW12" s="13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4"/>
      <c r="NJ13" s="134"/>
      <c r="NK13" s="134"/>
      <c r="NL13" s="134"/>
      <c r="NM13" s="134"/>
      <c r="NN13" s="134"/>
      <c r="NO13" s="134"/>
      <c r="NP13" s="134"/>
      <c r="NQ13" s="134"/>
      <c r="NR13" s="134"/>
      <c r="NS13" s="134"/>
      <c r="NT13" s="134"/>
      <c r="NU13" s="134"/>
      <c r="NV13" s="134"/>
      <c r="NW13" s="134"/>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14"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15"/>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6"/>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7"/>
      <c r="NH15" s="2"/>
      <c r="NI15" s="118" t="s">
        <v>152</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30.7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83" t="s">
        <v>27</v>
      </c>
      <c r="J31" s="83"/>
      <c r="K31" s="83"/>
      <c r="L31" s="83"/>
      <c r="M31" s="83"/>
      <c r="N31" s="83"/>
      <c r="O31" s="83"/>
      <c r="P31" s="83"/>
      <c r="Q31" s="83"/>
      <c r="R31" s="84">
        <f>データ!Y7</f>
        <v>100.4</v>
      </c>
      <c r="S31" s="84"/>
      <c r="T31" s="84"/>
      <c r="U31" s="84"/>
      <c r="V31" s="84"/>
      <c r="W31" s="84"/>
      <c r="X31" s="84"/>
      <c r="Y31" s="84"/>
      <c r="Z31" s="84"/>
      <c r="AA31" s="84"/>
      <c r="AB31" s="84"/>
      <c r="AC31" s="84"/>
      <c r="AD31" s="84"/>
      <c r="AE31" s="84"/>
      <c r="AF31" s="84">
        <f>データ!Z7</f>
        <v>102.3</v>
      </c>
      <c r="AG31" s="84"/>
      <c r="AH31" s="84"/>
      <c r="AI31" s="84"/>
      <c r="AJ31" s="84"/>
      <c r="AK31" s="84"/>
      <c r="AL31" s="84"/>
      <c r="AM31" s="84"/>
      <c r="AN31" s="84"/>
      <c r="AO31" s="84"/>
      <c r="AP31" s="84"/>
      <c r="AQ31" s="84"/>
      <c r="AR31" s="84"/>
      <c r="AS31" s="84"/>
      <c r="AT31" s="84">
        <f>データ!AA7</f>
        <v>119.6</v>
      </c>
      <c r="AU31" s="84"/>
      <c r="AV31" s="84"/>
      <c r="AW31" s="84"/>
      <c r="AX31" s="84"/>
      <c r="AY31" s="84"/>
      <c r="AZ31" s="84"/>
      <c r="BA31" s="84"/>
      <c r="BB31" s="84"/>
      <c r="BC31" s="84"/>
      <c r="BD31" s="84"/>
      <c r="BE31" s="84"/>
      <c r="BF31" s="84"/>
      <c r="BG31" s="84"/>
      <c r="BH31" s="84">
        <f>データ!AB7</f>
        <v>102</v>
      </c>
      <c r="BI31" s="84"/>
      <c r="BJ31" s="84"/>
      <c r="BK31" s="84"/>
      <c r="BL31" s="84"/>
      <c r="BM31" s="84"/>
      <c r="BN31" s="84"/>
      <c r="BO31" s="84"/>
      <c r="BP31" s="84"/>
      <c r="BQ31" s="84"/>
      <c r="BR31" s="84"/>
      <c r="BS31" s="84"/>
      <c r="BT31" s="84"/>
      <c r="BU31" s="84"/>
      <c r="BV31" s="84">
        <f>データ!AC7</f>
        <v>97.8</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0</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0</v>
      </c>
      <c r="HI31" s="102"/>
      <c r="HJ31" s="102"/>
      <c r="HK31" s="102"/>
      <c r="HL31" s="102"/>
      <c r="HM31" s="102"/>
      <c r="HN31" s="102"/>
      <c r="HO31" s="102"/>
      <c r="HP31" s="102"/>
      <c r="HQ31" s="102"/>
      <c r="HR31" s="102"/>
      <c r="HS31" s="102"/>
      <c r="HT31" s="102"/>
      <c r="HU31" s="102"/>
      <c r="HV31" s="102">
        <f>データ!AW7</f>
        <v>0</v>
      </c>
      <c r="HW31" s="102"/>
      <c r="HX31" s="102"/>
      <c r="HY31" s="102"/>
      <c r="HZ31" s="102"/>
      <c r="IA31" s="102"/>
      <c r="IB31" s="102"/>
      <c r="IC31" s="102"/>
      <c r="ID31" s="102"/>
      <c r="IE31" s="102"/>
      <c r="IF31" s="102"/>
      <c r="IG31" s="102"/>
      <c r="IH31" s="102"/>
      <c r="II31" s="102"/>
      <c r="IJ31" s="102">
        <f>データ!AX7</f>
        <v>0</v>
      </c>
      <c r="IK31" s="102"/>
      <c r="IL31" s="102"/>
      <c r="IM31" s="102"/>
      <c r="IN31" s="102"/>
      <c r="IO31" s="102"/>
      <c r="IP31" s="102"/>
      <c r="IQ31" s="102"/>
      <c r="IR31" s="102"/>
      <c r="IS31" s="102"/>
      <c r="IT31" s="102"/>
      <c r="IU31" s="102"/>
      <c r="IV31" s="102"/>
      <c r="IW31" s="102"/>
      <c r="IX31" s="102">
        <f>データ!AY7</f>
        <v>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96.6</v>
      </c>
      <c r="S32" s="84"/>
      <c r="T32" s="84"/>
      <c r="U32" s="84"/>
      <c r="V32" s="84"/>
      <c r="W32" s="84"/>
      <c r="X32" s="84"/>
      <c r="Y32" s="84"/>
      <c r="Z32" s="84"/>
      <c r="AA32" s="84"/>
      <c r="AB32" s="84"/>
      <c r="AC32" s="84"/>
      <c r="AD32" s="84"/>
      <c r="AE32" s="84"/>
      <c r="AF32" s="84">
        <f>データ!AE7</f>
        <v>82.6</v>
      </c>
      <c r="AG32" s="84"/>
      <c r="AH32" s="84"/>
      <c r="AI32" s="84"/>
      <c r="AJ32" s="84"/>
      <c r="AK32" s="84"/>
      <c r="AL32" s="84"/>
      <c r="AM32" s="84"/>
      <c r="AN32" s="84"/>
      <c r="AO32" s="84"/>
      <c r="AP32" s="84"/>
      <c r="AQ32" s="84"/>
      <c r="AR32" s="84"/>
      <c r="AS32" s="84"/>
      <c r="AT32" s="84">
        <f>データ!AF7</f>
        <v>84.4</v>
      </c>
      <c r="AU32" s="84"/>
      <c r="AV32" s="84"/>
      <c r="AW32" s="84"/>
      <c r="AX32" s="84"/>
      <c r="AY32" s="84"/>
      <c r="AZ32" s="84"/>
      <c r="BA32" s="84"/>
      <c r="BB32" s="84"/>
      <c r="BC32" s="84"/>
      <c r="BD32" s="84"/>
      <c r="BE32" s="84"/>
      <c r="BF32" s="84"/>
      <c r="BG32" s="84"/>
      <c r="BH32" s="84">
        <f>データ!AG7</f>
        <v>83.9</v>
      </c>
      <c r="BI32" s="84"/>
      <c r="BJ32" s="84"/>
      <c r="BK32" s="84"/>
      <c r="BL32" s="84"/>
      <c r="BM32" s="84"/>
      <c r="BN32" s="84"/>
      <c r="BO32" s="84"/>
      <c r="BP32" s="84"/>
      <c r="BQ32" s="84"/>
      <c r="BR32" s="84"/>
      <c r="BS32" s="84"/>
      <c r="BT32" s="84"/>
      <c r="BU32" s="84"/>
      <c r="BV32" s="84">
        <f>データ!AH7</f>
        <v>154.5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29.8</v>
      </c>
      <c r="DG32" s="84"/>
      <c r="DH32" s="84"/>
      <c r="DI32" s="84"/>
      <c r="DJ32" s="84"/>
      <c r="DK32" s="84"/>
      <c r="DL32" s="84"/>
      <c r="DM32" s="84"/>
      <c r="DN32" s="84"/>
      <c r="DO32" s="84"/>
      <c r="DP32" s="84"/>
      <c r="DQ32" s="84"/>
      <c r="DR32" s="84"/>
      <c r="DS32" s="84"/>
      <c r="DT32" s="84">
        <f>データ!AP7</f>
        <v>25.3</v>
      </c>
      <c r="DU32" s="84"/>
      <c r="DV32" s="84"/>
      <c r="DW32" s="84"/>
      <c r="DX32" s="84"/>
      <c r="DY32" s="84"/>
      <c r="DZ32" s="84"/>
      <c r="EA32" s="84"/>
      <c r="EB32" s="84"/>
      <c r="EC32" s="84"/>
      <c r="ED32" s="84"/>
      <c r="EE32" s="84"/>
      <c r="EF32" s="84"/>
      <c r="EG32" s="84"/>
      <c r="EH32" s="84">
        <f>データ!AQ7</f>
        <v>23</v>
      </c>
      <c r="EI32" s="84"/>
      <c r="EJ32" s="84"/>
      <c r="EK32" s="84"/>
      <c r="EL32" s="84"/>
      <c r="EM32" s="84"/>
      <c r="EN32" s="84"/>
      <c r="EO32" s="84"/>
      <c r="EP32" s="84"/>
      <c r="EQ32" s="84"/>
      <c r="ER32" s="84"/>
      <c r="ES32" s="84"/>
      <c r="ET32" s="84"/>
      <c r="EU32" s="84"/>
      <c r="EV32" s="84">
        <f>データ!AR7</f>
        <v>21.8</v>
      </c>
      <c r="EW32" s="84"/>
      <c r="EX32" s="84"/>
      <c r="EY32" s="84"/>
      <c r="EZ32" s="84"/>
      <c r="FA32" s="84"/>
      <c r="FB32" s="84"/>
      <c r="FC32" s="84"/>
      <c r="FD32" s="84"/>
      <c r="FE32" s="84"/>
      <c r="FF32" s="84"/>
      <c r="FG32" s="84"/>
      <c r="FH32" s="84"/>
      <c r="FI32" s="84"/>
      <c r="FJ32" s="84">
        <f>データ!AS7</f>
        <v>15.7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3" t="s">
        <v>150</v>
      </c>
      <c r="NJ32" s="104"/>
      <c r="NK32" s="104"/>
      <c r="NL32" s="104"/>
      <c r="NM32" s="104"/>
      <c r="NN32" s="104"/>
      <c r="NO32" s="104"/>
      <c r="NP32" s="104"/>
      <c r="NQ32" s="104"/>
      <c r="NR32" s="104"/>
      <c r="NS32" s="104"/>
      <c r="NT32" s="104"/>
      <c r="NU32" s="104"/>
      <c r="NV32" s="104"/>
      <c r="NW32" s="10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3"/>
      <c r="NJ33" s="104"/>
      <c r="NK33" s="104"/>
      <c r="NL33" s="104"/>
      <c r="NM33" s="104"/>
      <c r="NN33" s="104"/>
      <c r="NO33" s="104"/>
      <c r="NP33" s="104"/>
      <c r="NQ33" s="104"/>
      <c r="NR33" s="104"/>
      <c r="NS33" s="104"/>
      <c r="NT33" s="104"/>
      <c r="NU33" s="104"/>
      <c r="NV33" s="104"/>
      <c r="NW33" s="105"/>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9"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10"/>
      <c r="NH34" s="2"/>
      <c r="NI34" s="103"/>
      <c r="NJ34" s="104"/>
      <c r="NK34" s="104"/>
      <c r="NL34" s="104"/>
      <c r="NM34" s="104"/>
      <c r="NN34" s="104"/>
      <c r="NO34" s="104"/>
      <c r="NP34" s="104"/>
      <c r="NQ34" s="104"/>
      <c r="NR34" s="104"/>
      <c r="NS34" s="104"/>
      <c r="NT34" s="104"/>
      <c r="NU34" s="104"/>
      <c r="NV34" s="104"/>
      <c r="NW34" s="105"/>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11"/>
      <c r="JU35" s="112"/>
      <c r="JV35" s="112"/>
      <c r="JW35" s="112"/>
      <c r="JX35" s="112"/>
      <c r="JY35" s="112"/>
      <c r="JZ35" s="112"/>
      <c r="KA35" s="112"/>
      <c r="KB35" s="112"/>
      <c r="KC35" s="112"/>
      <c r="KD35" s="112"/>
      <c r="KE35" s="112"/>
      <c r="KF35" s="112"/>
      <c r="KG35" s="112"/>
      <c r="KH35" s="112"/>
      <c r="KI35" s="112"/>
      <c r="KJ35" s="112"/>
      <c r="KK35" s="112"/>
      <c r="KL35" s="112"/>
      <c r="KM35" s="112"/>
      <c r="KN35" s="112"/>
      <c r="KO35" s="112"/>
      <c r="KP35" s="112"/>
      <c r="KQ35" s="112"/>
      <c r="KR35" s="112"/>
      <c r="KS35" s="112"/>
      <c r="KT35" s="112"/>
      <c r="KU35" s="112"/>
      <c r="KV35" s="112"/>
      <c r="KW35" s="112"/>
      <c r="KX35" s="112"/>
      <c r="KY35" s="112"/>
      <c r="KZ35" s="112"/>
      <c r="LA35" s="112"/>
      <c r="LB35" s="112"/>
      <c r="LC35" s="112"/>
      <c r="LD35" s="112"/>
      <c r="LE35" s="112"/>
      <c r="LF35" s="112"/>
      <c r="LG35" s="112"/>
      <c r="LH35" s="112"/>
      <c r="LI35" s="112"/>
      <c r="LJ35" s="112"/>
      <c r="LK35" s="112"/>
      <c r="LL35" s="112"/>
      <c r="LM35" s="112"/>
      <c r="LN35" s="112"/>
      <c r="LO35" s="112"/>
      <c r="LP35" s="112"/>
      <c r="LQ35" s="112"/>
      <c r="LR35" s="112"/>
      <c r="LS35" s="112"/>
      <c r="LT35" s="112"/>
      <c r="LU35" s="112"/>
      <c r="LV35" s="112"/>
      <c r="LW35" s="112"/>
      <c r="LX35" s="112"/>
      <c r="LY35" s="112"/>
      <c r="LZ35" s="112"/>
      <c r="MA35" s="112"/>
      <c r="MB35" s="112"/>
      <c r="MC35" s="112"/>
      <c r="MD35" s="112"/>
      <c r="ME35" s="112"/>
      <c r="MF35" s="112"/>
      <c r="MG35" s="112"/>
      <c r="MH35" s="112"/>
      <c r="MI35" s="112"/>
      <c r="MJ35" s="112"/>
      <c r="MK35" s="112"/>
      <c r="ML35" s="112"/>
      <c r="MM35" s="112"/>
      <c r="MN35" s="112"/>
      <c r="MO35" s="112"/>
      <c r="MP35" s="112"/>
      <c r="MQ35" s="112"/>
      <c r="MR35" s="112"/>
      <c r="MS35" s="112"/>
      <c r="MT35" s="112"/>
      <c r="MU35" s="112"/>
      <c r="MV35" s="112"/>
      <c r="MW35" s="112"/>
      <c r="MX35" s="112"/>
      <c r="MY35" s="112"/>
      <c r="MZ35" s="112"/>
      <c r="NA35" s="112"/>
      <c r="NB35" s="112"/>
      <c r="NC35" s="112"/>
      <c r="ND35" s="112"/>
      <c r="NE35" s="112"/>
      <c r="NF35" s="112"/>
      <c r="NG35" s="113"/>
      <c r="NH35" s="2"/>
      <c r="NI35" s="103"/>
      <c r="NJ35" s="104"/>
      <c r="NK35" s="104"/>
      <c r="NL35" s="104"/>
      <c r="NM35" s="104"/>
      <c r="NN35" s="104"/>
      <c r="NO35" s="104"/>
      <c r="NP35" s="104"/>
      <c r="NQ35" s="104"/>
      <c r="NR35" s="104"/>
      <c r="NS35" s="104"/>
      <c r="NT35" s="104"/>
      <c r="NU35" s="104"/>
      <c r="NV35" s="104"/>
      <c r="NW35" s="10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3"/>
      <c r="NJ36" s="104"/>
      <c r="NK36" s="104"/>
      <c r="NL36" s="104"/>
      <c r="NM36" s="104"/>
      <c r="NN36" s="104"/>
      <c r="NO36" s="104"/>
      <c r="NP36" s="104"/>
      <c r="NQ36" s="104"/>
      <c r="NR36" s="104"/>
      <c r="NS36" s="104"/>
      <c r="NT36" s="104"/>
      <c r="NU36" s="104"/>
      <c r="NV36" s="104"/>
      <c r="NW36" s="10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3"/>
      <c r="NJ37" s="104"/>
      <c r="NK37" s="104"/>
      <c r="NL37" s="104"/>
      <c r="NM37" s="104"/>
      <c r="NN37" s="104"/>
      <c r="NO37" s="104"/>
      <c r="NP37" s="104"/>
      <c r="NQ37" s="104"/>
      <c r="NR37" s="104"/>
      <c r="NS37" s="104"/>
      <c r="NT37" s="104"/>
      <c r="NU37" s="104"/>
      <c r="NV37" s="104"/>
      <c r="NW37" s="10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3"/>
      <c r="NJ38" s="104"/>
      <c r="NK38" s="104"/>
      <c r="NL38" s="104"/>
      <c r="NM38" s="104"/>
      <c r="NN38" s="104"/>
      <c r="NO38" s="104"/>
      <c r="NP38" s="104"/>
      <c r="NQ38" s="104"/>
      <c r="NR38" s="104"/>
      <c r="NS38" s="104"/>
      <c r="NT38" s="104"/>
      <c r="NU38" s="104"/>
      <c r="NV38" s="104"/>
      <c r="NW38" s="10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3"/>
      <c r="NJ39" s="104"/>
      <c r="NK39" s="104"/>
      <c r="NL39" s="104"/>
      <c r="NM39" s="104"/>
      <c r="NN39" s="104"/>
      <c r="NO39" s="104"/>
      <c r="NP39" s="104"/>
      <c r="NQ39" s="104"/>
      <c r="NR39" s="104"/>
      <c r="NS39" s="104"/>
      <c r="NT39" s="104"/>
      <c r="NU39" s="104"/>
      <c r="NV39" s="104"/>
      <c r="NW39" s="10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3"/>
      <c r="NJ40" s="104"/>
      <c r="NK40" s="104"/>
      <c r="NL40" s="104"/>
      <c r="NM40" s="104"/>
      <c r="NN40" s="104"/>
      <c r="NO40" s="104"/>
      <c r="NP40" s="104"/>
      <c r="NQ40" s="104"/>
      <c r="NR40" s="104"/>
      <c r="NS40" s="104"/>
      <c r="NT40" s="104"/>
      <c r="NU40" s="104"/>
      <c r="NV40" s="104"/>
      <c r="NW40" s="10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3"/>
      <c r="NJ41" s="104"/>
      <c r="NK41" s="104"/>
      <c r="NL41" s="104"/>
      <c r="NM41" s="104"/>
      <c r="NN41" s="104"/>
      <c r="NO41" s="104"/>
      <c r="NP41" s="104"/>
      <c r="NQ41" s="104"/>
      <c r="NR41" s="104"/>
      <c r="NS41" s="104"/>
      <c r="NT41" s="104"/>
      <c r="NU41" s="104"/>
      <c r="NV41" s="104"/>
      <c r="NW41" s="10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3"/>
      <c r="NJ42" s="104"/>
      <c r="NK42" s="104"/>
      <c r="NL42" s="104"/>
      <c r="NM42" s="104"/>
      <c r="NN42" s="104"/>
      <c r="NO42" s="104"/>
      <c r="NP42" s="104"/>
      <c r="NQ42" s="104"/>
      <c r="NR42" s="104"/>
      <c r="NS42" s="104"/>
      <c r="NT42" s="104"/>
      <c r="NU42" s="104"/>
      <c r="NV42" s="104"/>
      <c r="NW42" s="10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3"/>
      <c r="NJ43" s="104"/>
      <c r="NK43" s="104"/>
      <c r="NL43" s="104"/>
      <c r="NM43" s="104"/>
      <c r="NN43" s="104"/>
      <c r="NO43" s="104"/>
      <c r="NP43" s="104"/>
      <c r="NQ43" s="104"/>
      <c r="NR43" s="104"/>
      <c r="NS43" s="104"/>
      <c r="NT43" s="104"/>
      <c r="NU43" s="104"/>
      <c r="NV43" s="104"/>
      <c r="NW43" s="10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3"/>
      <c r="NJ44" s="104"/>
      <c r="NK44" s="104"/>
      <c r="NL44" s="104"/>
      <c r="NM44" s="104"/>
      <c r="NN44" s="104"/>
      <c r="NO44" s="104"/>
      <c r="NP44" s="104"/>
      <c r="NQ44" s="104"/>
      <c r="NR44" s="104"/>
      <c r="NS44" s="104"/>
      <c r="NT44" s="104"/>
      <c r="NU44" s="104"/>
      <c r="NV44" s="104"/>
      <c r="NW44" s="10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3"/>
      <c r="NJ45" s="104"/>
      <c r="NK45" s="104"/>
      <c r="NL45" s="104"/>
      <c r="NM45" s="104"/>
      <c r="NN45" s="104"/>
      <c r="NO45" s="104"/>
      <c r="NP45" s="104"/>
      <c r="NQ45" s="104"/>
      <c r="NR45" s="104"/>
      <c r="NS45" s="104"/>
      <c r="NT45" s="104"/>
      <c r="NU45" s="104"/>
      <c r="NV45" s="104"/>
      <c r="NW45" s="10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3"/>
      <c r="NJ46" s="104"/>
      <c r="NK46" s="104"/>
      <c r="NL46" s="104"/>
      <c r="NM46" s="104"/>
      <c r="NN46" s="104"/>
      <c r="NO46" s="104"/>
      <c r="NP46" s="104"/>
      <c r="NQ46" s="104"/>
      <c r="NR46" s="104"/>
      <c r="NS46" s="104"/>
      <c r="NT46" s="104"/>
      <c r="NU46" s="104"/>
      <c r="NV46" s="104"/>
      <c r="NW46" s="10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6"/>
      <c r="NJ47" s="107"/>
      <c r="NK47" s="107"/>
      <c r="NL47" s="107"/>
      <c r="NM47" s="107"/>
      <c r="NN47" s="107"/>
      <c r="NO47" s="107"/>
      <c r="NP47" s="107"/>
      <c r="NQ47" s="107"/>
      <c r="NR47" s="107"/>
      <c r="NS47" s="107"/>
      <c r="NT47" s="107"/>
      <c r="NU47" s="107"/>
      <c r="NV47" s="107"/>
      <c r="NW47" s="10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3" t="s">
        <v>151</v>
      </c>
      <c r="NJ49" s="104"/>
      <c r="NK49" s="104"/>
      <c r="NL49" s="104"/>
      <c r="NM49" s="104"/>
      <c r="NN49" s="104"/>
      <c r="NO49" s="104"/>
      <c r="NP49" s="104"/>
      <c r="NQ49" s="104"/>
      <c r="NR49" s="104"/>
      <c r="NS49" s="104"/>
      <c r="NT49" s="104"/>
      <c r="NU49" s="104"/>
      <c r="NV49" s="104"/>
      <c r="NW49" s="10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3"/>
      <c r="NJ50" s="104"/>
      <c r="NK50" s="104"/>
      <c r="NL50" s="104"/>
      <c r="NM50" s="104"/>
      <c r="NN50" s="104"/>
      <c r="NO50" s="104"/>
      <c r="NP50" s="104"/>
      <c r="NQ50" s="104"/>
      <c r="NR50" s="104"/>
      <c r="NS50" s="104"/>
      <c r="NT50" s="104"/>
      <c r="NU50" s="104"/>
      <c r="NV50" s="104"/>
      <c r="NW50" s="10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3"/>
      <c r="NJ51" s="104"/>
      <c r="NK51" s="104"/>
      <c r="NL51" s="104"/>
      <c r="NM51" s="104"/>
      <c r="NN51" s="104"/>
      <c r="NO51" s="104"/>
      <c r="NP51" s="104"/>
      <c r="NQ51" s="104"/>
      <c r="NR51" s="104"/>
      <c r="NS51" s="104"/>
      <c r="NT51" s="104"/>
      <c r="NU51" s="104"/>
      <c r="NV51" s="104"/>
      <c r="NW51" s="105"/>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103"/>
      <c r="NJ52" s="104"/>
      <c r="NK52" s="104"/>
      <c r="NL52" s="104"/>
      <c r="NM52" s="104"/>
      <c r="NN52" s="104"/>
      <c r="NO52" s="104"/>
      <c r="NP52" s="104"/>
      <c r="NQ52" s="104"/>
      <c r="NR52" s="104"/>
      <c r="NS52" s="104"/>
      <c r="NT52" s="104"/>
      <c r="NU52" s="104"/>
      <c r="NV52" s="104"/>
      <c r="NW52" s="105"/>
    </row>
    <row r="53" spans="1:387" ht="13.5" customHeight="1" x14ac:dyDescent="0.15">
      <c r="A53" s="2"/>
      <c r="B53" s="21"/>
      <c r="C53" s="4"/>
      <c r="D53" s="4"/>
      <c r="E53" s="4"/>
      <c r="F53" s="4"/>
      <c r="I53" s="83" t="s">
        <v>27</v>
      </c>
      <c r="J53" s="83"/>
      <c r="K53" s="83"/>
      <c r="L53" s="83"/>
      <c r="M53" s="83"/>
      <c r="N53" s="83"/>
      <c r="O53" s="83"/>
      <c r="P53" s="83"/>
      <c r="Q53" s="83"/>
      <c r="R53" s="84">
        <f>データ!BF7</f>
        <v>22.6</v>
      </c>
      <c r="S53" s="84"/>
      <c r="T53" s="84"/>
      <c r="U53" s="84"/>
      <c r="V53" s="84"/>
      <c r="W53" s="84"/>
      <c r="X53" s="84"/>
      <c r="Y53" s="84"/>
      <c r="Z53" s="84"/>
      <c r="AA53" s="84"/>
      <c r="AB53" s="84"/>
      <c r="AC53" s="84"/>
      <c r="AD53" s="84"/>
      <c r="AE53" s="84"/>
      <c r="AF53" s="84">
        <f>データ!BG7</f>
        <v>20.100000000000001</v>
      </c>
      <c r="AG53" s="84"/>
      <c r="AH53" s="84"/>
      <c r="AI53" s="84"/>
      <c r="AJ53" s="84"/>
      <c r="AK53" s="84"/>
      <c r="AL53" s="84"/>
      <c r="AM53" s="84"/>
      <c r="AN53" s="84"/>
      <c r="AO53" s="84"/>
      <c r="AP53" s="84"/>
      <c r="AQ53" s="84"/>
      <c r="AR53" s="84"/>
      <c r="AS53" s="84"/>
      <c r="AT53" s="84">
        <f>データ!BH7</f>
        <v>23.8</v>
      </c>
      <c r="AU53" s="84"/>
      <c r="AV53" s="84"/>
      <c r="AW53" s="84"/>
      <c r="AX53" s="84"/>
      <c r="AY53" s="84"/>
      <c r="AZ53" s="84"/>
      <c r="BA53" s="84"/>
      <c r="BB53" s="84"/>
      <c r="BC53" s="84"/>
      <c r="BD53" s="84"/>
      <c r="BE53" s="84"/>
      <c r="BF53" s="84"/>
      <c r="BG53" s="84"/>
      <c r="BH53" s="84">
        <f>データ!BI7</f>
        <v>23.7</v>
      </c>
      <c r="BI53" s="84"/>
      <c r="BJ53" s="84"/>
      <c r="BK53" s="84"/>
      <c r="BL53" s="84"/>
      <c r="BM53" s="84"/>
      <c r="BN53" s="84"/>
      <c r="BO53" s="84"/>
      <c r="BP53" s="84"/>
      <c r="BQ53" s="84"/>
      <c r="BR53" s="84"/>
      <c r="BS53" s="84"/>
      <c r="BT53" s="84"/>
      <c r="BU53" s="84"/>
      <c r="BV53" s="84">
        <f>データ!BJ7</f>
        <v>21.2</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7.1</v>
      </c>
      <c r="DG53" s="84"/>
      <c r="DH53" s="84"/>
      <c r="DI53" s="84"/>
      <c r="DJ53" s="84"/>
      <c r="DK53" s="84"/>
      <c r="DL53" s="84"/>
      <c r="DM53" s="84"/>
      <c r="DN53" s="84"/>
      <c r="DO53" s="84"/>
      <c r="DP53" s="84"/>
      <c r="DQ53" s="84"/>
      <c r="DR53" s="84"/>
      <c r="DS53" s="84"/>
      <c r="DT53" s="84">
        <f>データ!BR7</f>
        <v>7.6</v>
      </c>
      <c r="DU53" s="84"/>
      <c r="DV53" s="84"/>
      <c r="DW53" s="84"/>
      <c r="DX53" s="84"/>
      <c r="DY53" s="84"/>
      <c r="DZ53" s="84"/>
      <c r="EA53" s="84"/>
      <c r="EB53" s="84"/>
      <c r="EC53" s="84"/>
      <c r="ED53" s="84"/>
      <c r="EE53" s="84"/>
      <c r="EF53" s="84"/>
      <c r="EG53" s="84"/>
      <c r="EH53" s="84">
        <f>データ!BS7</f>
        <v>7</v>
      </c>
      <c r="EI53" s="84"/>
      <c r="EJ53" s="84"/>
      <c r="EK53" s="84"/>
      <c r="EL53" s="84"/>
      <c r="EM53" s="84"/>
      <c r="EN53" s="84"/>
      <c r="EO53" s="84"/>
      <c r="EP53" s="84"/>
      <c r="EQ53" s="84"/>
      <c r="ER53" s="84"/>
      <c r="ES53" s="84"/>
      <c r="ET53" s="84"/>
      <c r="EU53" s="84"/>
      <c r="EV53" s="84">
        <f>データ!BT7</f>
        <v>7</v>
      </c>
      <c r="EW53" s="84"/>
      <c r="EX53" s="84"/>
      <c r="EY53" s="84"/>
      <c r="EZ53" s="84"/>
      <c r="FA53" s="84"/>
      <c r="FB53" s="84"/>
      <c r="FC53" s="84"/>
      <c r="FD53" s="84"/>
      <c r="FE53" s="84"/>
      <c r="FF53" s="84"/>
      <c r="FG53" s="84"/>
      <c r="FH53" s="84"/>
      <c r="FI53" s="84"/>
      <c r="FJ53" s="84">
        <f>データ!BU7</f>
        <v>8.6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-5.8</v>
      </c>
      <c r="GU53" s="84"/>
      <c r="GV53" s="84"/>
      <c r="GW53" s="84"/>
      <c r="GX53" s="84"/>
      <c r="GY53" s="84"/>
      <c r="GZ53" s="84"/>
      <c r="HA53" s="84"/>
      <c r="HB53" s="84"/>
      <c r="HC53" s="84"/>
      <c r="HD53" s="84"/>
      <c r="HE53" s="84"/>
      <c r="HF53" s="84"/>
      <c r="HG53" s="84"/>
      <c r="HH53" s="84">
        <f>データ!CC7</f>
        <v>-2.8</v>
      </c>
      <c r="HI53" s="84"/>
      <c r="HJ53" s="84"/>
      <c r="HK53" s="84"/>
      <c r="HL53" s="84"/>
      <c r="HM53" s="84"/>
      <c r="HN53" s="84"/>
      <c r="HO53" s="84"/>
      <c r="HP53" s="84"/>
      <c r="HQ53" s="84"/>
      <c r="HR53" s="84"/>
      <c r="HS53" s="84"/>
      <c r="HT53" s="84"/>
      <c r="HU53" s="84"/>
      <c r="HV53" s="84">
        <f>データ!CD7</f>
        <v>12</v>
      </c>
      <c r="HW53" s="84"/>
      <c r="HX53" s="84"/>
      <c r="HY53" s="84"/>
      <c r="HZ53" s="84"/>
      <c r="IA53" s="84"/>
      <c r="IB53" s="84"/>
      <c r="IC53" s="84"/>
      <c r="ID53" s="84"/>
      <c r="IE53" s="84"/>
      <c r="IF53" s="84"/>
      <c r="IG53" s="84"/>
      <c r="IH53" s="84"/>
      <c r="II53" s="84"/>
      <c r="IJ53" s="84">
        <f>データ!CE7</f>
        <v>-2.6</v>
      </c>
      <c r="IK53" s="84"/>
      <c r="IL53" s="84"/>
      <c r="IM53" s="84"/>
      <c r="IN53" s="84"/>
      <c r="IO53" s="84"/>
      <c r="IP53" s="84"/>
      <c r="IQ53" s="84"/>
      <c r="IR53" s="84"/>
      <c r="IS53" s="84"/>
      <c r="IT53" s="84"/>
      <c r="IU53" s="84"/>
      <c r="IV53" s="84"/>
      <c r="IW53" s="84"/>
      <c r="IX53" s="84">
        <f>データ!CF7</f>
        <v>-7.6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372</v>
      </c>
      <c r="KI53" s="102"/>
      <c r="KJ53" s="102"/>
      <c r="KK53" s="102"/>
      <c r="KL53" s="102"/>
      <c r="KM53" s="102"/>
      <c r="KN53" s="102"/>
      <c r="KO53" s="102"/>
      <c r="KP53" s="102"/>
      <c r="KQ53" s="102"/>
      <c r="KR53" s="102"/>
      <c r="KS53" s="102"/>
      <c r="KT53" s="102"/>
      <c r="KU53" s="102"/>
      <c r="KV53" s="102">
        <f>データ!CN7</f>
        <v>1971</v>
      </c>
      <c r="KW53" s="102"/>
      <c r="KX53" s="102"/>
      <c r="KY53" s="102"/>
      <c r="KZ53" s="102"/>
      <c r="LA53" s="102"/>
      <c r="LB53" s="102"/>
      <c r="LC53" s="102"/>
      <c r="LD53" s="102"/>
      <c r="LE53" s="102"/>
      <c r="LF53" s="102"/>
      <c r="LG53" s="102"/>
      <c r="LH53" s="102"/>
      <c r="LI53" s="102"/>
      <c r="LJ53" s="102">
        <f>データ!CO7</f>
        <v>16470</v>
      </c>
      <c r="LK53" s="102"/>
      <c r="LL53" s="102"/>
      <c r="LM53" s="102"/>
      <c r="LN53" s="102"/>
      <c r="LO53" s="102"/>
      <c r="LP53" s="102"/>
      <c r="LQ53" s="102"/>
      <c r="LR53" s="102"/>
      <c r="LS53" s="102"/>
      <c r="LT53" s="102"/>
      <c r="LU53" s="102"/>
      <c r="LV53" s="102"/>
      <c r="LW53" s="102"/>
      <c r="LX53" s="102">
        <f>データ!CP7</f>
        <v>2335</v>
      </c>
      <c r="LY53" s="102"/>
      <c r="LZ53" s="102"/>
      <c r="MA53" s="102"/>
      <c r="MB53" s="102"/>
      <c r="MC53" s="102"/>
      <c r="MD53" s="102"/>
      <c r="ME53" s="102"/>
      <c r="MF53" s="102"/>
      <c r="MG53" s="102"/>
      <c r="MH53" s="102"/>
      <c r="MI53" s="102"/>
      <c r="MJ53" s="102"/>
      <c r="MK53" s="102"/>
      <c r="ML53" s="102">
        <f>データ!CQ7</f>
        <v>-1958</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103"/>
      <c r="NJ53" s="104"/>
      <c r="NK53" s="104"/>
      <c r="NL53" s="104"/>
      <c r="NM53" s="104"/>
      <c r="NN53" s="104"/>
      <c r="NO53" s="104"/>
      <c r="NP53" s="104"/>
      <c r="NQ53" s="104"/>
      <c r="NR53" s="104"/>
      <c r="NS53" s="104"/>
      <c r="NT53" s="104"/>
      <c r="NU53" s="104"/>
      <c r="NV53" s="104"/>
      <c r="NW53" s="105"/>
    </row>
    <row r="54" spans="1:387" ht="13.5" customHeight="1" x14ac:dyDescent="0.15">
      <c r="A54" s="2"/>
      <c r="B54" s="21"/>
      <c r="C54" s="4"/>
      <c r="D54" s="4"/>
      <c r="E54" s="4"/>
      <c r="F54" s="4"/>
      <c r="G54" s="4"/>
      <c r="H54" s="4"/>
      <c r="I54" s="83" t="s">
        <v>29</v>
      </c>
      <c r="J54" s="83"/>
      <c r="K54" s="83"/>
      <c r="L54" s="83"/>
      <c r="M54" s="83"/>
      <c r="N54" s="83"/>
      <c r="O54" s="83"/>
      <c r="P54" s="83"/>
      <c r="Q54" s="83"/>
      <c r="R54" s="84">
        <f>データ!BK7</f>
        <v>32.200000000000003</v>
      </c>
      <c r="S54" s="84"/>
      <c r="T54" s="84"/>
      <c r="U54" s="84"/>
      <c r="V54" s="84"/>
      <c r="W54" s="84"/>
      <c r="X54" s="84"/>
      <c r="Y54" s="84"/>
      <c r="Z54" s="84"/>
      <c r="AA54" s="84"/>
      <c r="AB54" s="84"/>
      <c r="AC54" s="84"/>
      <c r="AD54" s="84"/>
      <c r="AE54" s="84"/>
      <c r="AF54" s="84">
        <f>データ!BL7</f>
        <v>31.3</v>
      </c>
      <c r="AG54" s="84"/>
      <c r="AH54" s="84"/>
      <c r="AI54" s="84"/>
      <c r="AJ54" s="84"/>
      <c r="AK54" s="84"/>
      <c r="AL54" s="84"/>
      <c r="AM54" s="84"/>
      <c r="AN54" s="84"/>
      <c r="AO54" s="84"/>
      <c r="AP54" s="84"/>
      <c r="AQ54" s="84"/>
      <c r="AR54" s="84"/>
      <c r="AS54" s="84"/>
      <c r="AT54" s="84">
        <f>データ!BM7</f>
        <v>31.6</v>
      </c>
      <c r="AU54" s="84"/>
      <c r="AV54" s="84"/>
      <c r="AW54" s="84"/>
      <c r="AX54" s="84"/>
      <c r="AY54" s="84"/>
      <c r="AZ54" s="84"/>
      <c r="BA54" s="84"/>
      <c r="BB54" s="84"/>
      <c r="BC54" s="84"/>
      <c r="BD54" s="84"/>
      <c r="BE54" s="84"/>
      <c r="BF54" s="84"/>
      <c r="BG54" s="84"/>
      <c r="BH54" s="84">
        <f>データ!BN7</f>
        <v>33.1</v>
      </c>
      <c r="BI54" s="84"/>
      <c r="BJ54" s="84"/>
      <c r="BK54" s="84"/>
      <c r="BL54" s="84"/>
      <c r="BM54" s="84"/>
      <c r="BN54" s="84"/>
      <c r="BO54" s="84"/>
      <c r="BP54" s="84"/>
      <c r="BQ54" s="84"/>
      <c r="BR54" s="84"/>
      <c r="BS54" s="84"/>
      <c r="BT54" s="84"/>
      <c r="BU54" s="84"/>
      <c r="BV54" s="84">
        <f>データ!BO7</f>
        <v>33.799999999999997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27</v>
      </c>
      <c r="DG54" s="84"/>
      <c r="DH54" s="84"/>
      <c r="DI54" s="84"/>
      <c r="DJ54" s="84"/>
      <c r="DK54" s="84"/>
      <c r="DL54" s="84"/>
      <c r="DM54" s="84"/>
      <c r="DN54" s="84"/>
      <c r="DO54" s="84"/>
      <c r="DP54" s="84"/>
      <c r="DQ54" s="84"/>
      <c r="DR54" s="84"/>
      <c r="DS54" s="84"/>
      <c r="DT54" s="84">
        <f>データ!BW7</f>
        <v>28.8</v>
      </c>
      <c r="DU54" s="84"/>
      <c r="DV54" s="84"/>
      <c r="DW54" s="84"/>
      <c r="DX54" s="84"/>
      <c r="DY54" s="84"/>
      <c r="DZ54" s="84"/>
      <c r="EA54" s="84"/>
      <c r="EB54" s="84"/>
      <c r="EC54" s="84"/>
      <c r="ED54" s="84"/>
      <c r="EE54" s="84"/>
      <c r="EF54" s="84"/>
      <c r="EG54" s="84"/>
      <c r="EH54" s="84">
        <f>データ!BX7</f>
        <v>29.3</v>
      </c>
      <c r="EI54" s="84"/>
      <c r="EJ54" s="84"/>
      <c r="EK54" s="84"/>
      <c r="EL54" s="84"/>
      <c r="EM54" s="84"/>
      <c r="EN54" s="84"/>
      <c r="EO54" s="84"/>
      <c r="EP54" s="84"/>
      <c r="EQ54" s="84"/>
      <c r="ER54" s="84"/>
      <c r="ES54" s="84"/>
      <c r="ET54" s="84"/>
      <c r="EU54" s="84"/>
      <c r="EV54" s="84">
        <f>データ!BY7</f>
        <v>30.2</v>
      </c>
      <c r="EW54" s="84"/>
      <c r="EX54" s="84"/>
      <c r="EY54" s="84"/>
      <c r="EZ54" s="84"/>
      <c r="FA54" s="84"/>
      <c r="FB54" s="84"/>
      <c r="FC54" s="84"/>
      <c r="FD54" s="84"/>
      <c r="FE54" s="84"/>
      <c r="FF54" s="84"/>
      <c r="FG54" s="84"/>
      <c r="FH54" s="84"/>
      <c r="FI54" s="84"/>
      <c r="FJ54" s="84">
        <f>データ!BZ7</f>
        <v>28</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30</v>
      </c>
      <c r="GU54" s="84"/>
      <c r="GV54" s="84"/>
      <c r="GW54" s="84"/>
      <c r="GX54" s="84"/>
      <c r="GY54" s="84"/>
      <c r="GZ54" s="84"/>
      <c r="HA54" s="84"/>
      <c r="HB54" s="84"/>
      <c r="HC54" s="84"/>
      <c r="HD54" s="84"/>
      <c r="HE54" s="84"/>
      <c r="HF54" s="84"/>
      <c r="HG54" s="84"/>
      <c r="HH54" s="84">
        <f>データ!CH7</f>
        <v>18.600000000000001</v>
      </c>
      <c r="HI54" s="84"/>
      <c r="HJ54" s="84"/>
      <c r="HK54" s="84"/>
      <c r="HL54" s="84"/>
      <c r="HM54" s="84"/>
      <c r="HN54" s="84"/>
      <c r="HO54" s="84"/>
      <c r="HP54" s="84"/>
      <c r="HQ54" s="84"/>
      <c r="HR54" s="84"/>
      <c r="HS54" s="84"/>
      <c r="HT54" s="84"/>
      <c r="HU54" s="84"/>
      <c r="HV54" s="84">
        <f>データ!CI7</f>
        <v>29.3</v>
      </c>
      <c r="HW54" s="84"/>
      <c r="HX54" s="84"/>
      <c r="HY54" s="84"/>
      <c r="HZ54" s="84"/>
      <c r="IA54" s="84"/>
      <c r="IB54" s="84"/>
      <c r="IC54" s="84"/>
      <c r="ID54" s="84"/>
      <c r="IE54" s="84"/>
      <c r="IF54" s="84"/>
      <c r="IG54" s="84"/>
      <c r="IH54" s="84"/>
      <c r="II54" s="84"/>
      <c r="IJ54" s="84">
        <f>データ!CJ7</f>
        <v>17.2</v>
      </c>
      <c r="IK54" s="84"/>
      <c r="IL54" s="84"/>
      <c r="IM54" s="84"/>
      <c r="IN54" s="84"/>
      <c r="IO54" s="84"/>
      <c r="IP54" s="84"/>
      <c r="IQ54" s="84"/>
      <c r="IR54" s="84"/>
      <c r="IS54" s="84"/>
      <c r="IT54" s="84"/>
      <c r="IU54" s="84"/>
      <c r="IV54" s="84"/>
      <c r="IW54" s="84"/>
      <c r="IX54" s="84">
        <f>データ!CK7</f>
        <v>15.2</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6597</v>
      </c>
      <c r="KI54" s="98"/>
      <c r="KJ54" s="98"/>
      <c r="KK54" s="98"/>
      <c r="KL54" s="98"/>
      <c r="KM54" s="98"/>
      <c r="KN54" s="98"/>
      <c r="KO54" s="98"/>
      <c r="KP54" s="98"/>
      <c r="KQ54" s="98"/>
      <c r="KR54" s="98"/>
      <c r="KS54" s="98"/>
      <c r="KT54" s="98"/>
      <c r="KU54" s="99"/>
      <c r="KV54" s="97">
        <f>データ!CS7</f>
        <v>3486</v>
      </c>
      <c r="KW54" s="98"/>
      <c r="KX54" s="98"/>
      <c r="KY54" s="98"/>
      <c r="KZ54" s="98"/>
      <c r="LA54" s="98"/>
      <c r="LB54" s="98"/>
      <c r="LC54" s="98"/>
      <c r="LD54" s="98"/>
      <c r="LE54" s="98"/>
      <c r="LF54" s="98"/>
      <c r="LG54" s="98"/>
      <c r="LH54" s="98"/>
      <c r="LI54" s="99"/>
      <c r="LJ54" s="97">
        <f>データ!CT7</f>
        <v>9064</v>
      </c>
      <c r="LK54" s="98"/>
      <c r="LL54" s="98"/>
      <c r="LM54" s="98"/>
      <c r="LN54" s="98"/>
      <c r="LO54" s="98"/>
      <c r="LP54" s="98"/>
      <c r="LQ54" s="98"/>
      <c r="LR54" s="98"/>
      <c r="LS54" s="98"/>
      <c r="LT54" s="98"/>
      <c r="LU54" s="98"/>
      <c r="LV54" s="98"/>
      <c r="LW54" s="99"/>
      <c r="LX54" s="97">
        <f>データ!CU7</f>
        <v>2276</v>
      </c>
      <c r="LY54" s="98"/>
      <c r="LZ54" s="98"/>
      <c r="MA54" s="98"/>
      <c r="MB54" s="98"/>
      <c r="MC54" s="98"/>
      <c r="MD54" s="98"/>
      <c r="ME54" s="98"/>
      <c r="MF54" s="98"/>
      <c r="MG54" s="98"/>
      <c r="MH54" s="98"/>
      <c r="MI54" s="98"/>
      <c r="MJ54" s="98"/>
      <c r="MK54" s="99"/>
      <c r="ML54" s="97">
        <f>データ!CV7</f>
        <v>-8016</v>
      </c>
      <c r="MM54" s="98"/>
      <c r="MN54" s="98"/>
      <c r="MO54" s="98"/>
      <c r="MP54" s="98"/>
      <c r="MQ54" s="98"/>
      <c r="MR54" s="98"/>
      <c r="MS54" s="98"/>
      <c r="MT54" s="98"/>
      <c r="MU54" s="98"/>
      <c r="MV54" s="98"/>
      <c r="MW54" s="98"/>
      <c r="MX54" s="98"/>
      <c r="MY54" s="99"/>
      <c r="MZ54" s="4"/>
      <c r="NA54" s="4"/>
      <c r="NB54" s="4"/>
      <c r="NC54" s="4"/>
      <c r="ND54" s="4"/>
      <c r="NE54" s="4"/>
      <c r="NF54" s="4"/>
      <c r="NG54" s="22"/>
      <c r="NH54" s="2"/>
      <c r="NI54" s="103"/>
      <c r="NJ54" s="104"/>
      <c r="NK54" s="104"/>
      <c r="NL54" s="104"/>
      <c r="NM54" s="104"/>
      <c r="NN54" s="104"/>
      <c r="NO54" s="104"/>
      <c r="NP54" s="104"/>
      <c r="NQ54" s="104"/>
      <c r="NR54" s="104"/>
      <c r="NS54" s="104"/>
      <c r="NT54" s="104"/>
      <c r="NU54" s="104"/>
      <c r="NV54" s="104"/>
      <c r="NW54" s="10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3"/>
      <c r="NJ55" s="104"/>
      <c r="NK55" s="104"/>
      <c r="NL55" s="104"/>
      <c r="NM55" s="104"/>
      <c r="NN55" s="104"/>
      <c r="NO55" s="104"/>
      <c r="NP55" s="104"/>
      <c r="NQ55" s="104"/>
      <c r="NR55" s="104"/>
      <c r="NS55" s="104"/>
      <c r="NT55" s="104"/>
      <c r="NU55" s="104"/>
      <c r="NV55" s="104"/>
      <c r="NW55" s="105"/>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103"/>
      <c r="NJ56" s="104"/>
      <c r="NK56" s="104"/>
      <c r="NL56" s="104"/>
      <c r="NM56" s="104"/>
      <c r="NN56" s="104"/>
      <c r="NO56" s="104"/>
      <c r="NP56" s="104"/>
      <c r="NQ56" s="104"/>
      <c r="NR56" s="104"/>
      <c r="NS56" s="104"/>
      <c r="NT56" s="104"/>
      <c r="NU56" s="104"/>
      <c r="NV56" s="104"/>
      <c r="NW56" s="105"/>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103"/>
      <c r="NJ57" s="104"/>
      <c r="NK57" s="104"/>
      <c r="NL57" s="104"/>
      <c r="NM57" s="104"/>
      <c r="NN57" s="104"/>
      <c r="NO57" s="104"/>
      <c r="NP57" s="104"/>
      <c r="NQ57" s="104"/>
      <c r="NR57" s="104"/>
      <c r="NS57" s="104"/>
      <c r="NT57" s="104"/>
      <c r="NU57" s="104"/>
      <c r="NV57" s="104"/>
      <c r="NW57" s="105"/>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03"/>
      <c r="NJ58" s="104"/>
      <c r="NK58" s="104"/>
      <c r="NL58" s="104"/>
      <c r="NM58" s="104"/>
      <c r="NN58" s="104"/>
      <c r="NO58" s="104"/>
      <c r="NP58" s="104"/>
      <c r="NQ58" s="104"/>
      <c r="NR58" s="104"/>
      <c r="NS58" s="104"/>
      <c r="NT58" s="104"/>
      <c r="NU58" s="104"/>
      <c r="NV58" s="104"/>
      <c r="NW58" s="105"/>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03"/>
      <c r="NJ59" s="104"/>
      <c r="NK59" s="104"/>
      <c r="NL59" s="104"/>
      <c r="NM59" s="104"/>
      <c r="NN59" s="104"/>
      <c r="NO59" s="104"/>
      <c r="NP59" s="104"/>
      <c r="NQ59" s="104"/>
      <c r="NR59" s="104"/>
      <c r="NS59" s="104"/>
      <c r="NT59" s="104"/>
      <c r="NU59" s="104"/>
      <c r="NV59" s="104"/>
      <c r="NW59" s="105"/>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103"/>
      <c r="NJ60" s="104"/>
      <c r="NK60" s="104"/>
      <c r="NL60" s="104"/>
      <c r="NM60" s="104"/>
      <c r="NN60" s="104"/>
      <c r="NO60" s="104"/>
      <c r="NP60" s="104"/>
      <c r="NQ60" s="104"/>
      <c r="NR60" s="104"/>
      <c r="NS60" s="104"/>
      <c r="NT60" s="104"/>
      <c r="NU60" s="104"/>
      <c r="NV60" s="104"/>
      <c r="NW60" s="105"/>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103"/>
      <c r="NJ61" s="104"/>
      <c r="NK61" s="104"/>
      <c r="NL61" s="104"/>
      <c r="NM61" s="104"/>
      <c r="NN61" s="104"/>
      <c r="NO61" s="104"/>
      <c r="NP61" s="104"/>
      <c r="NQ61" s="104"/>
      <c r="NR61" s="104"/>
      <c r="NS61" s="104"/>
      <c r="NT61" s="104"/>
      <c r="NU61" s="104"/>
      <c r="NV61" s="104"/>
      <c r="NW61" s="105"/>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3"/>
      <c r="NJ62" s="104"/>
      <c r="NK62" s="104"/>
      <c r="NL62" s="104"/>
      <c r="NM62" s="104"/>
      <c r="NN62" s="104"/>
      <c r="NO62" s="104"/>
      <c r="NP62" s="104"/>
      <c r="NQ62" s="104"/>
      <c r="NR62" s="104"/>
      <c r="NS62" s="104"/>
      <c r="NT62" s="104"/>
      <c r="NU62" s="104"/>
      <c r="NV62" s="104"/>
      <c r="NW62" s="10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3"/>
      <c r="NJ63" s="104"/>
      <c r="NK63" s="104"/>
      <c r="NL63" s="104"/>
      <c r="NM63" s="104"/>
      <c r="NN63" s="104"/>
      <c r="NO63" s="104"/>
      <c r="NP63" s="104"/>
      <c r="NQ63" s="104"/>
      <c r="NR63" s="104"/>
      <c r="NS63" s="104"/>
      <c r="NT63" s="104"/>
      <c r="NU63" s="104"/>
      <c r="NV63" s="104"/>
      <c r="NW63" s="10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6"/>
      <c r="NJ64" s="107"/>
      <c r="NK64" s="107"/>
      <c r="NL64" s="107"/>
      <c r="NM64" s="107"/>
      <c r="NN64" s="107"/>
      <c r="NO64" s="107"/>
      <c r="NP64" s="107"/>
      <c r="NQ64" s="107"/>
      <c r="NR64" s="107"/>
      <c r="NS64" s="107"/>
      <c r="NT64" s="107"/>
      <c r="NU64" s="107"/>
      <c r="NV64" s="107"/>
      <c r="NW64" s="10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153</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24605</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t="str">
        <f>データ!DJ6</f>
        <v>-</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260.89999999999998</v>
      </c>
      <c r="KI78" s="84"/>
      <c r="KJ78" s="84"/>
      <c r="KK78" s="84"/>
      <c r="KL78" s="84"/>
      <c r="KM78" s="84"/>
      <c r="KN78" s="84"/>
      <c r="KO78" s="84"/>
      <c r="KP78" s="84"/>
      <c r="KQ78" s="84"/>
      <c r="KR78" s="84"/>
      <c r="KS78" s="84"/>
      <c r="KT78" s="84"/>
      <c r="KU78" s="84"/>
      <c r="KV78" s="84">
        <f>データ!EB7</f>
        <v>141.6</v>
      </c>
      <c r="KW78" s="84"/>
      <c r="KX78" s="84"/>
      <c r="KY78" s="84"/>
      <c r="KZ78" s="84"/>
      <c r="LA78" s="84"/>
      <c r="LB78" s="84"/>
      <c r="LC78" s="84"/>
      <c r="LD78" s="84"/>
      <c r="LE78" s="84"/>
      <c r="LF78" s="84"/>
      <c r="LG78" s="84"/>
      <c r="LH78" s="84"/>
      <c r="LI78" s="84"/>
      <c r="LJ78" s="84">
        <f>データ!EC7</f>
        <v>484.4</v>
      </c>
      <c r="LK78" s="84"/>
      <c r="LL78" s="84"/>
      <c r="LM78" s="84"/>
      <c r="LN78" s="84"/>
      <c r="LO78" s="84"/>
      <c r="LP78" s="84"/>
      <c r="LQ78" s="84"/>
      <c r="LR78" s="84"/>
      <c r="LS78" s="84"/>
      <c r="LT78" s="84"/>
      <c r="LU78" s="84"/>
      <c r="LV78" s="84"/>
      <c r="LW78" s="84"/>
      <c r="LX78" s="84">
        <f>データ!ED7</f>
        <v>94.3</v>
      </c>
      <c r="LY78" s="84"/>
      <c r="LZ78" s="84"/>
      <c r="MA78" s="84"/>
      <c r="MB78" s="84"/>
      <c r="MC78" s="84"/>
      <c r="MD78" s="84"/>
      <c r="ME78" s="84"/>
      <c r="MF78" s="84"/>
      <c r="MG78" s="84"/>
      <c r="MH78" s="84"/>
      <c r="MI78" s="84"/>
      <c r="MJ78" s="84"/>
      <c r="MK78" s="84"/>
      <c r="ML78" s="84">
        <f>データ!EE7</f>
        <v>39.6</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qT64U9rUZJ2c1vALDdFZB52TD1aFJjzVddrbF46Njud6bosVLXOOTv0M8MM3SiH+kyoYiWj9L8Pg/LYXT6KTFQ==" saltValue="uSCAXmXf+gBeWgxnCBSyv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55" t="s">
        <v>70</v>
      </c>
      <c r="I3" s="156"/>
      <c r="J3" s="156"/>
      <c r="K3" s="156"/>
      <c r="L3" s="156"/>
      <c r="M3" s="156"/>
      <c r="N3" s="156"/>
      <c r="O3" s="156"/>
      <c r="P3" s="156"/>
      <c r="Q3" s="156"/>
      <c r="R3" s="156"/>
      <c r="S3" s="156"/>
      <c r="T3" s="156"/>
      <c r="U3" s="156"/>
      <c r="V3" s="156"/>
      <c r="W3" s="156"/>
      <c r="X3" s="156"/>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73</v>
      </c>
      <c r="B4" s="48"/>
      <c r="C4" s="48"/>
      <c r="D4" s="48"/>
      <c r="E4" s="48"/>
      <c r="F4" s="48"/>
      <c r="G4" s="48"/>
      <c r="H4" s="157"/>
      <c r="I4" s="158"/>
      <c r="J4" s="158"/>
      <c r="K4" s="158"/>
      <c r="L4" s="158"/>
      <c r="M4" s="158"/>
      <c r="N4" s="158"/>
      <c r="O4" s="158"/>
      <c r="P4" s="158"/>
      <c r="Q4" s="158"/>
      <c r="R4" s="158"/>
      <c r="S4" s="158"/>
      <c r="T4" s="158"/>
      <c r="U4" s="158"/>
      <c r="V4" s="158"/>
      <c r="W4" s="158"/>
      <c r="X4" s="158"/>
      <c r="Y4" s="150" t="s">
        <v>74</v>
      </c>
      <c r="Z4" s="151"/>
      <c r="AA4" s="151"/>
      <c r="AB4" s="151"/>
      <c r="AC4" s="151"/>
      <c r="AD4" s="151"/>
      <c r="AE4" s="151"/>
      <c r="AF4" s="151"/>
      <c r="AG4" s="151"/>
      <c r="AH4" s="151"/>
      <c r="AI4" s="152"/>
      <c r="AJ4" s="148" t="s">
        <v>75</v>
      </c>
      <c r="AK4" s="148"/>
      <c r="AL4" s="148"/>
      <c r="AM4" s="148"/>
      <c r="AN4" s="148"/>
      <c r="AO4" s="148"/>
      <c r="AP4" s="148"/>
      <c r="AQ4" s="148"/>
      <c r="AR4" s="148"/>
      <c r="AS4" s="148"/>
      <c r="AT4" s="148"/>
      <c r="AU4" s="149" t="s">
        <v>76</v>
      </c>
      <c r="AV4" s="148"/>
      <c r="AW4" s="148"/>
      <c r="AX4" s="148"/>
      <c r="AY4" s="148"/>
      <c r="AZ4" s="148"/>
      <c r="BA4" s="148"/>
      <c r="BB4" s="148"/>
      <c r="BC4" s="148"/>
      <c r="BD4" s="148"/>
      <c r="BE4" s="148"/>
      <c r="BF4" s="150" t="s">
        <v>77</v>
      </c>
      <c r="BG4" s="151"/>
      <c r="BH4" s="151"/>
      <c r="BI4" s="151"/>
      <c r="BJ4" s="151"/>
      <c r="BK4" s="151"/>
      <c r="BL4" s="151"/>
      <c r="BM4" s="151"/>
      <c r="BN4" s="151"/>
      <c r="BO4" s="151"/>
      <c r="BP4" s="152"/>
      <c r="BQ4" s="148" t="s">
        <v>78</v>
      </c>
      <c r="BR4" s="148"/>
      <c r="BS4" s="148"/>
      <c r="BT4" s="148"/>
      <c r="BU4" s="148"/>
      <c r="BV4" s="148"/>
      <c r="BW4" s="148"/>
      <c r="BX4" s="148"/>
      <c r="BY4" s="148"/>
      <c r="BZ4" s="148"/>
      <c r="CA4" s="148"/>
      <c r="CB4" s="149" t="s">
        <v>79</v>
      </c>
      <c r="CC4" s="148"/>
      <c r="CD4" s="148"/>
      <c r="CE4" s="148"/>
      <c r="CF4" s="148"/>
      <c r="CG4" s="148"/>
      <c r="CH4" s="148"/>
      <c r="CI4" s="148"/>
      <c r="CJ4" s="148"/>
      <c r="CK4" s="148"/>
      <c r="CL4" s="148"/>
      <c r="CM4" s="148" t="s">
        <v>80</v>
      </c>
      <c r="CN4" s="148"/>
      <c r="CO4" s="148"/>
      <c r="CP4" s="148"/>
      <c r="CQ4" s="148"/>
      <c r="CR4" s="148"/>
      <c r="CS4" s="148"/>
      <c r="CT4" s="148"/>
      <c r="CU4" s="148"/>
      <c r="CV4" s="148"/>
      <c r="CW4" s="148"/>
      <c r="CX4" s="150" t="s">
        <v>81</v>
      </c>
      <c r="CY4" s="151"/>
      <c r="CZ4" s="151"/>
      <c r="DA4" s="151"/>
      <c r="DB4" s="151"/>
      <c r="DC4" s="151"/>
      <c r="DD4" s="151"/>
      <c r="DE4" s="151"/>
      <c r="DF4" s="151"/>
      <c r="DG4" s="151"/>
      <c r="DH4" s="152"/>
      <c r="DI4" s="153" t="s">
        <v>82</v>
      </c>
      <c r="DJ4" s="153" t="s">
        <v>83</v>
      </c>
      <c r="DK4" s="148" t="s">
        <v>84</v>
      </c>
      <c r="DL4" s="148"/>
      <c r="DM4" s="148"/>
      <c r="DN4" s="148"/>
      <c r="DO4" s="148"/>
      <c r="DP4" s="148"/>
      <c r="DQ4" s="148"/>
      <c r="DR4" s="148"/>
      <c r="DS4" s="148"/>
      <c r="DT4" s="148"/>
      <c r="DU4" s="148"/>
      <c r="DV4" s="148" t="s">
        <v>85</v>
      </c>
      <c r="DW4" s="148"/>
      <c r="DX4" s="148"/>
      <c r="DY4" s="148"/>
      <c r="DZ4" s="148"/>
      <c r="EA4" s="148"/>
      <c r="EB4" s="148"/>
      <c r="EC4" s="148"/>
      <c r="ED4" s="148"/>
      <c r="EE4" s="148"/>
      <c r="EF4" s="148"/>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112</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113</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114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54"/>
      <c r="DJ5" s="154"/>
      <c r="DK5" s="53" t="s">
        <v>101</v>
      </c>
      <c r="DL5" s="53" t="s">
        <v>115</v>
      </c>
      <c r="DM5" s="53" t="s">
        <v>116</v>
      </c>
      <c r="DN5" s="53" t="s">
        <v>104</v>
      </c>
      <c r="DO5" s="53" t="s">
        <v>105</v>
      </c>
      <c r="DP5" s="53" t="s">
        <v>106</v>
      </c>
      <c r="DQ5" s="53" t="s">
        <v>107</v>
      </c>
      <c r="DR5" s="53" t="s">
        <v>108</v>
      </c>
      <c r="DS5" s="53" t="s">
        <v>109</v>
      </c>
      <c r="DT5" s="53" t="s">
        <v>110</v>
      </c>
      <c r="DU5" s="53" t="s">
        <v>46</v>
      </c>
      <c r="DV5" s="53" t="s">
        <v>113</v>
      </c>
      <c r="DW5" s="53" t="s">
        <v>102</v>
      </c>
      <c r="DX5" s="53" t="s">
        <v>103</v>
      </c>
      <c r="DY5" s="53" t="s">
        <v>104</v>
      </c>
      <c r="DZ5" s="53" t="s">
        <v>105</v>
      </c>
      <c r="EA5" s="53" t="s">
        <v>106</v>
      </c>
      <c r="EB5" s="53" t="s">
        <v>107</v>
      </c>
      <c r="EC5" s="53" t="s">
        <v>108</v>
      </c>
      <c r="ED5" s="53" t="s">
        <v>109</v>
      </c>
      <c r="EE5" s="53" t="s">
        <v>110</v>
      </c>
      <c r="EF5" s="53" t="s">
        <v>111</v>
      </c>
      <c r="EG5" s="53" t="s">
        <v>117</v>
      </c>
      <c r="EH5" s="53" t="s">
        <v>118</v>
      </c>
      <c r="EI5" s="53" t="s">
        <v>119</v>
      </c>
      <c r="EJ5" s="53" t="s">
        <v>120</v>
      </c>
      <c r="EK5" s="53" t="s">
        <v>121</v>
      </c>
      <c r="EL5" s="53" t="s">
        <v>122</v>
      </c>
      <c r="EM5" s="53" t="s">
        <v>123</v>
      </c>
      <c r="EN5" s="53" t="s">
        <v>124</v>
      </c>
      <c r="EO5" s="53" t="s">
        <v>125</v>
      </c>
      <c r="EP5" s="53" t="s">
        <v>126</v>
      </c>
    </row>
    <row r="6" spans="1:146" s="63" customFormat="1" x14ac:dyDescent="0.15">
      <c r="A6" s="39" t="s">
        <v>127</v>
      </c>
      <c r="B6" s="54">
        <f>B8</f>
        <v>2017</v>
      </c>
      <c r="C6" s="54">
        <f t="shared" ref="C6:X6" si="2">C8</f>
        <v>192082</v>
      </c>
      <c r="D6" s="54">
        <f t="shared" si="2"/>
        <v>47</v>
      </c>
      <c r="E6" s="54">
        <f t="shared" si="2"/>
        <v>11</v>
      </c>
      <c r="F6" s="54">
        <f t="shared" si="2"/>
        <v>1</v>
      </c>
      <c r="G6" s="54">
        <f t="shared" si="2"/>
        <v>1</v>
      </c>
      <c r="H6" s="54" t="str">
        <f>SUBSTITUTE(H8,"　","")</f>
        <v>山梨県南アルプス市</v>
      </c>
      <c r="I6" s="54" t="str">
        <f t="shared" si="2"/>
        <v>南アルプス市山梨県北岳山荘</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542</v>
      </c>
      <c r="R6" s="57">
        <f t="shared" si="2"/>
        <v>150</v>
      </c>
      <c r="S6" s="58">
        <f t="shared" si="2"/>
        <v>7046</v>
      </c>
      <c r="T6" s="59" t="str">
        <f t="shared" si="2"/>
        <v>導入なし</v>
      </c>
      <c r="U6" s="55" t="str">
        <f t="shared" si="2"/>
        <v>－</v>
      </c>
      <c r="V6" s="59" t="str">
        <f t="shared" si="2"/>
        <v>無</v>
      </c>
      <c r="W6" s="60">
        <f t="shared" si="2"/>
        <v>50</v>
      </c>
      <c r="X6" s="59" t="str">
        <f t="shared" si="2"/>
        <v>無</v>
      </c>
      <c r="Y6" s="61">
        <f>IF(Y8="-",NA(),Y8)</f>
        <v>100.4</v>
      </c>
      <c r="Z6" s="61">
        <f t="shared" ref="Z6:AH6" si="3">IF(Z8="-",NA(),Z8)</f>
        <v>102.3</v>
      </c>
      <c r="AA6" s="61">
        <f t="shared" si="3"/>
        <v>119.6</v>
      </c>
      <c r="AB6" s="61">
        <f t="shared" si="3"/>
        <v>102</v>
      </c>
      <c r="AC6" s="61">
        <f t="shared" si="3"/>
        <v>97.8</v>
      </c>
      <c r="AD6" s="61">
        <f t="shared" si="3"/>
        <v>96.6</v>
      </c>
      <c r="AE6" s="61">
        <f t="shared" si="3"/>
        <v>82.6</v>
      </c>
      <c r="AF6" s="61">
        <f t="shared" si="3"/>
        <v>84.4</v>
      </c>
      <c r="AG6" s="61">
        <f t="shared" si="3"/>
        <v>83.9</v>
      </c>
      <c r="AH6" s="61">
        <f t="shared" si="3"/>
        <v>154.5</v>
      </c>
      <c r="AI6" s="61" t="str">
        <f>IF(AI8="-","【-】","【"&amp;SUBSTITUTE(TEXT(AI8,"#,##0.0"),"-","△")&amp;"】")</f>
        <v>【108.5】</v>
      </c>
      <c r="AJ6" s="61">
        <f>IF(AJ8="-",NA(),AJ8)</f>
        <v>0</v>
      </c>
      <c r="AK6" s="61">
        <f t="shared" ref="AK6:AS6" si="4">IF(AK8="-",NA(),AK8)</f>
        <v>0</v>
      </c>
      <c r="AL6" s="61">
        <f t="shared" si="4"/>
        <v>0</v>
      </c>
      <c r="AM6" s="61">
        <f t="shared" si="4"/>
        <v>0</v>
      </c>
      <c r="AN6" s="61">
        <f t="shared" si="4"/>
        <v>0</v>
      </c>
      <c r="AO6" s="61">
        <f t="shared" si="4"/>
        <v>29.8</v>
      </c>
      <c r="AP6" s="61">
        <f t="shared" si="4"/>
        <v>25.3</v>
      </c>
      <c r="AQ6" s="61">
        <f t="shared" si="4"/>
        <v>23</v>
      </c>
      <c r="AR6" s="61">
        <f t="shared" si="4"/>
        <v>21.8</v>
      </c>
      <c r="AS6" s="61">
        <f t="shared" si="4"/>
        <v>15.7</v>
      </c>
      <c r="AT6" s="61" t="str">
        <f>IF(AT8="-","【-】","【"&amp;SUBSTITUTE(TEXT(AT8,"#,##0.0"),"-","△")&amp;"】")</f>
        <v>【25.4】</v>
      </c>
      <c r="AU6" s="56">
        <f>IF(AU8="-",NA(),AU8)</f>
        <v>0</v>
      </c>
      <c r="AV6" s="56">
        <f t="shared" ref="AV6:BD6" si="5">IF(AV8="-",NA(),AV8)</f>
        <v>0</v>
      </c>
      <c r="AW6" s="56">
        <f t="shared" si="5"/>
        <v>0</v>
      </c>
      <c r="AX6" s="56">
        <f t="shared" si="5"/>
        <v>0</v>
      </c>
      <c r="AY6" s="56">
        <f t="shared" si="5"/>
        <v>0</v>
      </c>
      <c r="AZ6" s="56">
        <f t="shared" si="5"/>
        <v>400</v>
      </c>
      <c r="BA6" s="56">
        <f t="shared" si="5"/>
        <v>525</v>
      </c>
      <c r="BB6" s="56">
        <f t="shared" si="5"/>
        <v>503</v>
      </c>
      <c r="BC6" s="56">
        <f t="shared" si="5"/>
        <v>457</v>
      </c>
      <c r="BD6" s="56">
        <f t="shared" si="5"/>
        <v>1153</v>
      </c>
      <c r="BE6" s="56" t="str">
        <f>IF(BE8="-","【-】","【"&amp;SUBSTITUTE(TEXT(BE8,"#,##0"),"-","△")&amp;"】")</f>
        <v>【6,552】</v>
      </c>
      <c r="BF6" s="61">
        <f>IF(BF8="-",NA(),BF8)</f>
        <v>22.6</v>
      </c>
      <c r="BG6" s="61">
        <f t="shared" ref="BG6:BO6" si="6">IF(BG8="-",NA(),BG8)</f>
        <v>20.100000000000001</v>
      </c>
      <c r="BH6" s="61">
        <f t="shared" si="6"/>
        <v>23.8</v>
      </c>
      <c r="BI6" s="61">
        <f t="shared" si="6"/>
        <v>23.7</v>
      </c>
      <c r="BJ6" s="61">
        <f t="shared" si="6"/>
        <v>21.2</v>
      </c>
      <c r="BK6" s="61">
        <f t="shared" si="6"/>
        <v>32.200000000000003</v>
      </c>
      <c r="BL6" s="61">
        <f t="shared" si="6"/>
        <v>31.3</v>
      </c>
      <c r="BM6" s="61">
        <f t="shared" si="6"/>
        <v>31.6</v>
      </c>
      <c r="BN6" s="61">
        <f t="shared" si="6"/>
        <v>33.1</v>
      </c>
      <c r="BO6" s="61">
        <f t="shared" si="6"/>
        <v>33.799999999999997</v>
      </c>
      <c r="BP6" s="61" t="str">
        <f>IF(BP8="-","【-】","【"&amp;SUBSTITUTE(TEXT(BP8,"#,##0.0"),"-","△")&amp;"】")</f>
        <v>【22.1】</v>
      </c>
      <c r="BQ6" s="61">
        <f>IF(BQ8="-",NA(),BQ8)</f>
        <v>7.1</v>
      </c>
      <c r="BR6" s="61">
        <f t="shared" ref="BR6:BZ6" si="7">IF(BR8="-",NA(),BR8)</f>
        <v>7.6</v>
      </c>
      <c r="BS6" s="61">
        <f t="shared" si="7"/>
        <v>7</v>
      </c>
      <c r="BT6" s="61">
        <f t="shared" si="7"/>
        <v>7</v>
      </c>
      <c r="BU6" s="61">
        <f t="shared" si="7"/>
        <v>8.6</v>
      </c>
      <c r="BV6" s="61">
        <f t="shared" si="7"/>
        <v>27</v>
      </c>
      <c r="BW6" s="61">
        <f t="shared" si="7"/>
        <v>28.8</v>
      </c>
      <c r="BX6" s="61">
        <f t="shared" si="7"/>
        <v>29.3</v>
      </c>
      <c r="BY6" s="61">
        <f t="shared" si="7"/>
        <v>30.2</v>
      </c>
      <c r="BZ6" s="61">
        <f t="shared" si="7"/>
        <v>28</v>
      </c>
      <c r="CA6" s="61" t="str">
        <f>IF(CA8="-","【-】","【"&amp;SUBSTITUTE(TEXT(CA8,"#,##0.0"),"-","△")&amp;"】")</f>
        <v>【37.1】</v>
      </c>
      <c r="CB6" s="61">
        <f>IF(CB8="-",NA(),CB8)</f>
        <v>-5.8</v>
      </c>
      <c r="CC6" s="61">
        <f t="shared" ref="CC6:CK6" si="8">IF(CC8="-",NA(),CC8)</f>
        <v>-2.8</v>
      </c>
      <c r="CD6" s="61">
        <f t="shared" si="8"/>
        <v>12</v>
      </c>
      <c r="CE6" s="61">
        <f t="shared" si="8"/>
        <v>-2.6</v>
      </c>
      <c r="CF6" s="61">
        <f t="shared" si="8"/>
        <v>-7.6</v>
      </c>
      <c r="CG6" s="61">
        <f t="shared" si="8"/>
        <v>30</v>
      </c>
      <c r="CH6" s="61">
        <f t="shared" si="8"/>
        <v>18.600000000000001</v>
      </c>
      <c r="CI6" s="61">
        <f t="shared" si="8"/>
        <v>29.3</v>
      </c>
      <c r="CJ6" s="61">
        <f t="shared" si="8"/>
        <v>17.2</v>
      </c>
      <c r="CK6" s="61">
        <f t="shared" si="8"/>
        <v>15.2</v>
      </c>
      <c r="CL6" s="61" t="str">
        <f>IF(CL8="-","【-】","【"&amp;SUBSTITUTE(TEXT(CL8,"#,##0.0"),"-","△")&amp;"】")</f>
        <v>【△21.3】</v>
      </c>
      <c r="CM6" s="56">
        <f>IF(CM8="-",NA(),CM8)</f>
        <v>372</v>
      </c>
      <c r="CN6" s="56">
        <f t="shared" ref="CN6:CV6" si="9">IF(CN8="-",NA(),CN8)</f>
        <v>1971</v>
      </c>
      <c r="CO6" s="56">
        <f t="shared" si="9"/>
        <v>16470</v>
      </c>
      <c r="CP6" s="56">
        <f t="shared" si="9"/>
        <v>2335</v>
      </c>
      <c r="CQ6" s="56">
        <f t="shared" si="9"/>
        <v>-1958</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128</v>
      </c>
      <c r="DI6" s="57">
        <f t="shared" ref="DI6:DJ6" si="10">DI8</f>
        <v>24605</v>
      </c>
      <c r="DJ6" s="57" t="str">
        <f t="shared" si="10"/>
        <v>-</v>
      </c>
      <c r="DK6" s="61"/>
      <c r="DL6" s="61"/>
      <c r="DM6" s="61"/>
      <c r="DN6" s="61"/>
      <c r="DO6" s="61"/>
      <c r="DP6" s="61"/>
      <c r="DQ6" s="61"/>
      <c r="DR6" s="61"/>
      <c r="DS6" s="61"/>
      <c r="DT6" s="61"/>
      <c r="DU6" s="61" t="s">
        <v>129</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1.8E-3</v>
      </c>
      <c r="EH6" s="62">
        <f t="shared" ref="EH6:EP6" si="12">IF(EH8="-",NA(),EH8)</f>
        <v>1.5E-3</v>
      </c>
      <c r="EI6" s="62">
        <f t="shared" si="12"/>
        <v>1.5E-3</v>
      </c>
      <c r="EJ6" s="62">
        <f t="shared" si="12"/>
        <v>1.6000000000000001E-3</v>
      </c>
      <c r="EK6" s="62">
        <f t="shared" si="12"/>
        <v>1.4E-3</v>
      </c>
      <c r="EL6" s="62">
        <f t="shared" si="12"/>
        <v>1.7000000000000001E-2</v>
      </c>
      <c r="EM6" s="62">
        <f t="shared" si="12"/>
        <v>1.9400000000000001E-2</v>
      </c>
      <c r="EN6" s="62">
        <f t="shared" si="12"/>
        <v>1.84E-2</v>
      </c>
      <c r="EO6" s="62">
        <f t="shared" si="12"/>
        <v>2.8400000000000002E-2</v>
      </c>
      <c r="EP6" s="62">
        <f t="shared" si="12"/>
        <v>2.87E-2</v>
      </c>
    </row>
    <row r="7" spans="1:146" s="63" customFormat="1" x14ac:dyDescent="0.15">
      <c r="A7" s="39" t="s">
        <v>130</v>
      </c>
      <c r="B7" s="54">
        <f t="shared" ref="B7:X7" si="13">B8</f>
        <v>2017</v>
      </c>
      <c r="C7" s="54">
        <f t="shared" si="13"/>
        <v>192082</v>
      </c>
      <c r="D7" s="54">
        <f t="shared" si="13"/>
        <v>47</v>
      </c>
      <c r="E7" s="54">
        <f t="shared" si="13"/>
        <v>11</v>
      </c>
      <c r="F7" s="54">
        <f t="shared" si="13"/>
        <v>1</v>
      </c>
      <c r="G7" s="54">
        <f t="shared" si="13"/>
        <v>1</v>
      </c>
      <c r="H7" s="54" t="str">
        <f t="shared" si="13"/>
        <v>山梨県　南アルプス市</v>
      </c>
      <c r="I7" s="54" t="str">
        <f t="shared" si="13"/>
        <v>南アルプス市山梨県北岳山荘</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542</v>
      </c>
      <c r="R7" s="57">
        <f t="shared" si="13"/>
        <v>150</v>
      </c>
      <c r="S7" s="58">
        <f t="shared" si="13"/>
        <v>7046</v>
      </c>
      <c r="T7" s="59" t="str">
        <f t="shared" si="13"/>
        <v>導入なし</v>
      </c>
      <c r="U7" s="55" t="str">
        <f t="shared" si="13"/>
        <v>－</v>
      </c>
      <c r="V7" s="59" t="str">
        <f t="shared" si="13"/>
        <v>無</v>
      </c>
      <c r="W7" s="60">
        <f t="shared" si="13"/>
        <v>50</v>
      </c>
      <c r="X7" s="59" t="str">
        <f t="shared" si="13"/>
        <v>無</v>
      </c>
      <c r="Y7" s="61">
        <f>Y8</f>
        <v>100.4</v>
      </c>
      <c r="Z7" s="61">
        <f t="shared" ref="Z7:AH7" si="14">Z8</f>
        <v>102.3</v>
      </c>
      <c r="AA7" s="61">
        <f t="shared" si="14"/>
        <v>119.6</v>
      </c>
      <c r="AB7" s="61">
        <f t="shared" si="14"/>
        <v>102</v>
      </c>
      <c r="AC7" s="61">
        <f t="shared" si="14"/>
        <v>97.8</v>
      </c>
      <c r="AD7" s="61">
        <f t="shared" si="14"/>
        <v>96.6</v>
      </c>
      <c r="AE7" s="61">
        <f t="shared" si="14"/>
        <v>82.6</v>
      </c>
      <c r="AF7" s="61">
        <f t="shared" si="14"/>
        <v>84.4</v>
      </c>
      <c r="AG7" s="61">
        <f t="shared" si="14"/>
        <v>83.9</v>
      </c>
      <c r="AH7" s="61">
        <f t="shared" si="14"/>
        <v>154.5</v>
      </c>
      <c r="AI7" s="61"/>
      <c r="AJ7" s="61">
        <f>AJ8</f>
        <v>0</v>
      </c>
      <c r="AK7" s="61">
        <f t="shared" ref="AK7:AS7" si="15">AK8</f>
        <v>0</v>
      </c>
      <c r="AL7" s="61">
        <f t="shared" si="15"/>
        <v>0</v>
      </c>
      <c r="AM7" s="61">
        <f t="shared" si="15"/>
        <v>0</v>
      </c>
      <c r="AN7" s="61">
        <f t="shared" si="15"/>
        <v>0</v>
      </c>
      <c r="AO7" s="61">
        <f t="shared" si="15"/>
        <v>29.8</v>
      </c>
      <c r="AP7" s="61">
        <f t="shared" si="15"/>
        <v>25.3</v>
      </c>
      <c r="AQ7" s="61">
        <f t="shared" si="15"/>
        <v>23</v>
      </c>
      <c r="AR7" s="61">
        <f t="shared" si="15"/>
        <v>21.8</v>
      </c>
      <c r="AS7" s="61">
        <f t="shared" si="15"/>
        <v>15.7</v>
      </c>
      <c r="AT7" s="61"/>
      <c r="AU7" s="56">
        <f>AU8</f>
        <v>0</v>
      </c>
      <c r="AV7" s="56">
        <f t="shared" ref="AV7:BD7" si="16">AV8</f>
        <v>0</v>
      </c>
      <c r="AW7" s="56">
        <f t="shared" si="16"/>
        <v>0</v>
      </c>
      <c r="AX7" s="56">
        <f t="shared" si="16"/>
        <v>0</v>
      </c>
      <c r="AY7" s="56">
        <f t="shared" si="16"/>
        <v>0</v>
      </c>
      <c r="AZ7" s="56">
        <f t="shared" si="16"/>
        <v>400</v>
      </c>
      <c r="BA7" s="56">
        <f t="shared" si="16"/>
        <v>525</v>
      </c>
      <c r="BB7" s="56">
        <f t="shared" si="16"/>
        <v>503</v>
      </c>
      <c r="BC7" s="56">
        <f t="shared" si="16"/>
        <v>457</v>
      </c>
      <c r="BD7" s="56">
        <f t="shared" si="16"/>
        <v>1153</v>
      </c>
      <c r="BE7" s="56"/>
      <c r="BF7" s="61">
        <f>BF8</f>
        <v>22.6</v>
      </c>
      <c r="BG7" s="61">
        <f t="shared" ref="BG7:BO7" si="17">BG8</f>
        <v>20.100000000000001</v>
      </c>
      <c r="BH7" s="61">
        <f t="shared" si="17"/>
        <v>23.8</v>
      </c>
      <c r="BI7" s="61">
        <f t="shared" si="17"/>
        <v>23.7</v>
      </c>
      <c r="BJ7" s="61">
        <f t="shared" si="17"/>
        <v>21.2</v>
      </c>
      <c r="BK7" s="61">
        <f t="shared" si="17"/>
        <v>32.200000000000003</v>
      </c>
      <c r="BL7" s="61">
        <f t="shared" si="17"/>
        <v>31.3</v>
      </c>
      <c r="BM7" s="61">
        <f t="shared" si="17"/>
        <v>31.6</v>
      </c>
      <c r="BN7" s="61">
        <f t="shared" si="17"/>
        <v>33.1</v>
      </c>
      <c r="BO7" s="61">
        <f t="shared" si="17"/>
        <v>33.799999999999997</v>
      </c>
      <c r="BP7" s="61"/>
      <c r="BQ7" s="61">
        <f>BQ8</f>
        <v>7.1</v>
      </c>
      <c r="BR7" s="61">
        <f t="shared" ref="BR7:BZ7" si="18">BR8</f>
        <v>7.6</v>
      </c>
      <c r="BS7" s="61">
        <f t="shared" si="18"/>
        <v>7</v>
      </c>
      <c r="BT7" s="61">
        <f t="shared" si="18"/>
        <v>7</v>
      </c>
      <c r="BU7" s="61">
        <f t="shared" si="18"/>
        <v>8.6</v>
      </c>
      <c r="BV7" s="61">
        <f t="shared" si="18"/>
        <v>27</v>
      </c>
      <c r="BW7" s="61">
        <f t="shared" si="18"/>
        <v>28.8</v>
      </c>
      <c r="BX7" s="61">
        <f t="shared" si="18"/>
        <v>29.3</v>
      </c>
      <c r="BY7" s="61">
        <f t="shared" si="18"/>
        <v>30.2</v>
      </c>
      <c r="BZ7" s="61">
        <f t="shared" si="18"/>
        <v>28</v>
      </c>
      <c r="CA7" s="61"/>
      <c r="CB7" s="61">
        <f>CB8</f>
        <v>-5.8</v>
      </c>
      <c r="CC7" s="61">
        <f t="shared" ref="CC7:CK7" si="19">CC8</f>
        <v>-2.8</v>
      </c>
      <c r="CD7" s="61">
        <f t="shared" si="19"/>
        <v>12</v>
      </c>
      <c r="CE7" s="61">
        <f t="shared" si="19"/>
        <v>-2.6</v>
      </c>
      <c r="CF7" s="61">
        <f t="shared" si="19"/>
        <v>-7.6</v>
      </c>
      <c r="CG7" s="61">
        <f t="shared" si="19"/>
        <v>30</v>
      </c>
      <c r="CH7" s="61">
        <f t="shared" si="19"/>
        <v>18.600000000000001</v>
      </c>
      <c r="CI7" s="61">
        <f t="shared" si="19"/>
        <v>29.3</v>
      </c>
      <c r="CJ7" s="61">
        <f t="shared" si="19"/>
        <v>17.2</v>
      </c>
      <c r="CK7" s="61">
        <f t="shared" si="19"/>
        <v>15.2</v>
      </c>
      <c r="CL7" s="61"/>
      <c r="CM7" s="56">
        <f>CM8</f>
        <v>372</v>
      </c>
      <c r="CN7" s="56">
        <f t="shared" ref="CN7:CV7" si="20">CN8</f>
        <v>1971</v>
      </c>
      <c r="CO7" s="56">
        <f t="shared" si="20"/>
        <v>16470</v>
      </c>
      <c r="CP7" s="56">
        <f t="shared" si="20"/>
        <v>2335</v>
      </c>
      <c r="CQ7" s="56">
        <f t="shared" si="20"/>
        <v>-1958</v>
      </c>
      <c r="CR7" s="56">
        <f t="shared" si="20"/>
        <v>6597</v>
      </c>
      <c r="CS7" s="56">
        <f t="shared" si="20"/>
        <v>3486</v>
      </c>
      <c r="CT7" s="56">
        <f t="shared" si="20"/>
        <v>9064</v>
      </c>
      <c r="CU7" s="56">
        <f t="shared" si="20"/>
        <v>2276</v>
      </c>
      <c r="CV7" s="56">
        <f t="shared" si="20"/>
        <v>-8016</v>
      </c>
      <c r="CW7" s="56"/>
      <c r="CX7" s="61" t="s">
        <v>131</v>
      </c>
      <c r="CY7" s="61" t="s">
        <v>131</v>
      </c>
      <c r="CZ7" s="61" t="s">
        <v>131</v>
      </c>
      <c r="DA7" s="61" t="s">
        <v>131</v>
      </c>
      <c r="DB7" s="61" t="s">
        <v>131</v>
      </c>
      <c r="DC7" s="61" t="s">
        <v>131</v>
      </c>
      <c r="DD7" s="61" t="s">
        <v>131</v>
      </c>
      <c r="DE7" s="61" t="s">
        <v>131</v>
      </c>
      <c r="DF7" s="61" t="s">
        <v>131</v>
      </c>
      <c r="DG7" s="61" t="s">
        <v>132</v>
      </c>
      <c r="DH7" s="61"/>
      <c r="DI7" s="57">
        <f>DI8</f>
        <v>24605</v>
      </c>
      <c r="DJ7" s="57" t="str">
        <f>DJ8</f>
        <v>-</v>
      </c>
      <c r="DK7" s="61" t="s">
        <v>131</v>
      </c>
      <c r="DL7" s="61" t="s">
        <v>131</v>
      </c>
      <c r="DM7" s="61" t="s">
        <v>131</v>
      </c>
      <c r="DN7" s="61" t="s">
        <v>131</v>
      </c>
      <c r="DO7" s="61" t="s">
        <v>131</v>
      </c>
      <c r="DP7" s="61" t="s">
        <v>131</v>
      </c>
      <c r="DQ7" s="61" t="s">
        <v>131</v>
      </c>
      <c r="DR7" s="61" t="s">
        <v>131</v>
      </c>
      <c r="DS7" s="61" t="s">
        <v>131</v>
      </c>
      <c r="DT7" s="61" t="s">
        <v>132</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192082</v>
      </c>
      <c r="D8" s="64">
        <v>47</v>
      </c>
      <c r="E8" s="64">
        <v>11</v>
      </c>
      <c r="F8" s="64">
        <v>1</v>
      </c>
      <c r="G8" s="64">
        <v>1</v>
      </c>
      <c r="H8" s="64" t="s">
        <v>133</v>
      </c>
      <c r="I8" s="64" t="s">
        <v>134</v>
      </c>
      <c r="J8" s="64" t="s">
        <v>135</v>
      </c>
      <c r="K8" s="64" t="s">
        <v>136</v>
      </c>
      <c r="L8" s="64" t="s">
        <v>137</v>
      </c>
      <c r="M8" s="64" t="s">
        <v>138</v>
      </c>
      <c r="N8" s="64" t="s">
        <v>139</v>
      </c>
      <c r="O8" s="65" t="s">
        <v>140</v>
      </c>
      <c r="P8" s="65" t="s">
        <v>140</v>
      </c>
      <c r="Q8" s="66">
        <v>542</v>
      </c>
      <c r="R8" s="66">
        <v>150</v>
      </c>
      <c r="S8" s="67">
        <v>7046</v>
      </c>
      <c r="T8" s="68" t="s">
        <v>141</v>
      </c>
      <c r="U8" s="65" t="s">
        <v>142</v>
      </c>
      <c r="V8" s="68" t="s">
        <v>143</v>
      </c>
      <c r="W8" s="69">
        <v>50</v>
      </c>
      <c r="X8" s="68" t="s">
        <v>143</v>
      </c>
      <c r="Y8" s="70">
        <v>100.4</v>
      </c>
      <c r="Z8" s="70">
        <v>102.3</v>
      </c>
      <c r="AA8" s="70">
        <v>119.6</v>
      </c>
      <c r="AB8" s="70">
        <v>102</v>
      </c>
      <c r="AC8" s="70">
        <v>97.8</v>
      </c>
      <c r="AD8" s="70">
        <v>96.6</v>
      </c>
      <c r="AE8" s="70">
        <v>82.6</v>
      </c>
      <c r="AF8" s="70">
        <v>84.4</v>
      </c>
      <c r="AG8" s="70">
        <v>83.9</v>
      </c>
      <c r="AH8" s="70">
        <v>154.5</v>
      </c>
      <c r="AI8" s="70">
        <v>108.5</v>
      </c>
      <c r="AJ8" s="70">
        <v>0</v>
      </c>
      <c r="AK8" s="70">
        <v>0</v>
      </c>
      <c r="AL8" s="70">
        <v>0</v>
      </c>
      <c r="AM8" s="70">
        <v>0</v>
      </c>
      <c r="AN8" s="70">
        <v>0</v>
      </c>
      <c r="AO8" s="70">
        <v>29.8</v>
      </c>
      <c r="AP8" s="70">
        <v>25.3</v>
      </c>
      <c r="AQ8" s="70">
        <v>23</v>
      </c>
      <c r="AR8" s="70">
        <v>21.8</v>
      </c>
      <c r="AS8" s="70">
        <v>15.7</v>
      </c>
      <c r="AT8" s="70">
        <v>25.4</v>
      </c>
      <c r="AU8" s="71">
        <v>0</v>
      </c>
      <c r="AV8" s="71">
        <v>0</v>
      </c>
      <c r="AW8" s="71">
        <v>0</v>
      </c>
      <c r="AX8" s="71">
        <v>0</v>
      </c>
      <c r="AY8" s="71">
        <v>0</v>
      </c>
      <c r="AZ8" s="71">
        <v>400</v>
      </c>
      <c r="BA8" s="71">
        <v>525</v>
      </c>
      <c r="BB8" s="71">
        <v>503</v>
      </c>
      <c r="BC8" s="71">
        <v>457</v>
      </c>
      <c r="BD8" s="71">
        <v>1153</v>
      </c>
      <c r="BE8" s="71">
        <v>6552</v>
      </c>
      <c r="BF8" s="70">
        <v>22.6</v>
      </c>
      <c r="BG8" s="70">
        <v>20.100000000000001</v>
      </c>
      <c r="BH8" s="70">
        <v>23.8</v>
      </c>
      <c r="BI8" s="70">
        <v>23.7</v>
      </c>
      <c r="BJ8" s="70">
        <v>21.2</v>
      </c>
      <c r="BK8" s="70">
        <v>32.200000000000003</v>
      </c>
      <c r="BL8" s="70">
        <v>31.3</v>
      </c>
      <c r="BM8" s="70">
        <v>31.6</v>
      </c>
      <c r="BN8" s="70">
        <v>33.1</v>
      </c>
      <c r="BO8" s="70">
        <v>33.799999999999997</v>
      </c>
      <c r="BP8" s="70">
        <v>22.1</v>
      </c>
      <c r="BQ8" s="70">
        <v>7.1</v>
      </c>
      <c r="BR8" s="70">
        <v>7.6</v>
      </c>
      <c r="BS8" s="70">
        <v>7</v>
      </c>
      <c r="BT8" s="70">
        <v>7</v>
      </c>
      <c r="BU8" s="70">
        <v>8.6</v>
      </c>
      <c r="BV8" s="70">
        <v>27</v>
      </c>
      <c r="BW8" s="70">
        <v>28.8</v>
      </c>
      <c r="BX8" s="70">
        <v>29.3</v>
      </c>
      <c r="BY8" s="70">
        <v>30.2</v>
      </c>
      <c r="BZ8" s="70">
        <v>28</v>
      </c>
      <c r="CA8" s="70">
        <v>37.1</v>
      </c>
      <c r="CB8" s="70">
        <v>-5.8</v>
      </c>
      <c r="CC8" s="70">
        <v>-2.8</v>
      </c>
      <c r="CD8" s="70">
        <v>12</v>
      </c>
      <c r="CE8" s="72">
        <v>-2.6</v>
      </c>
      <c r="CF8" s="72">
        <v>-7.6</v>
      </c>
      <c r="CG8" s="70">
        <v>30</v>
      </c>
      <c r="CH8" s="70">
        <v>18.600000000000001</v>
      </c>
      <c r="CI8" s="70">
        <v>29.3</v>
      </c>
      <c r="CJ8" s="70">
        <v>17.2</v>
      </c>
      <c r="CK8" s="70">
        <v>15.2</v>
      </c>
      <c r="CL8" s="70">
        <v>-21.3</v>
      </c>
      <c r="CM8" s="71">
        <v>372</v>
      </c>
      <c r="CN8" s="71">
        <v>1971</v>
      </c>
      <c r="CO8" s="71">
        <v>16470</v>
      </c>
      <c r="CP8" s="71">
        <v>2335</v>
      </c>
      <c r="CQ8" s="71">
        <v>-1958</v>
      </c>
      <c r="CR8" s="71">
        <v>6597</v>
      </c>
      <c r="CS8" s="71">
        <v>3486</v>
      </c>
      <c r="CT8" s="71">
        <v>9064</v>
      </c>
      <c r="CU8" s="71">
        <v>2276</v>
      </c>
      <c r="CV8" s="71">
        <v>-8016</v>
      </c>
      <c r="CW8" s="71">
        <v>-10266</v>
      </c>
      <c r="CX8" s="70" t="s">
        <v>144</v>
      </c>
      <c r="CY8" s="70" t="s">
        <v>144</v>
      </c>
      <c r="CZ8" s="70" t="s">
        <v>144</v>
      </c>
      <c r="DA8" s="70" t="s">
        <v>144</v>
      </c>
      <c r="DB8" s="70" t="s">
        <v>144</v>
      </c>
      <c r="DC8" s="70" t="s">
        <v>144</v>
      </c>
      <c r="DD8" s="70" t="s">
        <v>144</v>
      </c>
      <c r="DE8" s="70" t="s">
        <v>144</v>
      </c>
      <c r="DF8" s="70" t="s">
        <v>144</v>
      </c>
      <c r="DG8" s="70" t="s">
        <v>144</v>
      </c>
      <c r="DH8" s="70" t="s">
        <v>144</v>
      </c>
      <c r="DI8" s="66">
        <v>24605</v>
      </c>
      <c r="DJ8" s="66" t="s">
        <v>144</v>
      </c>
      <c r="DK8" s="70" t="s">
        <v>144</v>
      </c>
      <c r="DL8" s="70" t="s">
        <v>144</v>
      </c>
      <c r="DM8" s="70" t="s">
        <v>144</v>
      </c>
      <c r="DN8" s="70" t="s">
        <v>144</v>
      </c>
      <c r="DO8" s="70" t="s">
        <v>144</v>
      </c>
      <c r="DP8" s="70" t="s">
        <v>144</v>
      </c>
      <c r="DQ8" s="70" t="s">
        <v>144</v>
      </c>
      <c r="DR8" s="70" t="s">
        <v>144</v>
      </c>
      <c r="DS8" s="70" t="s">
        <v>144</v>
      </c>
      <c r="DT8" s="70" t="s">
        <v>144</v>
      </c>
      <c r="DU8" s="70" t="s">
        <v>144</v>
      </c>
      <c r="DV8" s="70">
        <v>0</v>
      </c>
      <c r="DW8" s="70">
        <v>0</v>
      </c>
      <c r="DX8" s="70">
        <v>0</v>
      </c>
      <c r="DY8" s="70">
        <v>0</v>
      </c>
      <c r="DZ8" s="70">
        <v>0</v>
      </c>
      <c r="EA8" s="70">
        <v>260.89999999999998</v>
      </c>
      <c r="EB8" s="70">
        <v>141.6</v>
      </c>
      <c r="EC8" s="70">
        <v>484.4</v>
      </c>
      <c r="ED8" s="70">
        <v>94.3</v>
      </c>
      <c r="EE8" s="70">
        <v>39.6</v>
      </c>
      <c r="EF8" s="70">
        <v>31.1</v>
      </c>
      <c r="EG8" s="73">
        <v>1.8E-3</v>
      </c>
      <c r="EH8" s="74">
        <v>1.5E-3</v>
      </c>
      <c r="EI8" s="74">
        <v>1.5E-3</v>
      </c>
      <c r="EJ8" s="74">
        <v>1.6000000000000001E-3</v>
      </c>
      <c r="EK8" s="74">
        <v>1.4E-3</v>
      </c>
      <c r="EL8" s="74">
        <v>1.7000000000000001E-2</v>
      </c>
      <c r="EM8" s="74">
        <v>1.9400000000000001E-2</v>
      </c>
      <c r="EN8" s="74">
        <v>1.84E-2</v>
      </c>
      <c r="EO8" s="74">
        <v>2.8400000000000002E-2</v>
      </c>
      <c r="EP8" s="74">
        <v>2.87E-2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145</v>
      </c>
      <c r="C10" s="79" t="s">
        <v>146</v>
      </c>
      <c r="D10" s="79" t="s">
        <v>147</v>
      </c>
      <c r="E10" s="79" t="s">
        <v>148</v>
      </c>
      <c r="F10" s="79" t="s">
        <v>149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依田 幸裕</cp:lastModifiedBy>
  <cp:lastPrinted>2019-01-28T08:16:38Z</cp:lastPrinted>
  <dcterms:created xsi:type="dcterms:W3CDTF">2018-12-07T10:25:50Z</dcterms:created>
  <dcterms:modified xsi:type="dcterms:W3CDTF">2019-01-28T08:17:17Z</dcterms:modified>
  <cp:category/>
</cp:coreProperties>
</file>