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KqfFzNfKRAhQ72qQZxrUIYm+PSwnL+Gm9spoLNuBt7Ah8ye4QWmOcLW1AqwP9708EwhXuj8XUYHWILuWVrv8gg==" workbookSaltValue="UHZPszZXTc7A6ycV4OdJA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<sst xmlns="http://schemas.openxmlformats.org/spreadsheetml/2006/main" count="245" uniqueCount="126">
  <si>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</si>
  <si>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</si>
  <si>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</si>
  <si>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</si>
  <si>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</si>
  <si>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</si>
  <si>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</si>
  <si>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</si>
  <si>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</si>
  <si>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</si>
  <si>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</si>
  <si>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</si>
  <si>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</si>
  <si>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</si>
  <si>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</si>
  <si>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</si>
  <si>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</si>
  <si>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</si>
  <si>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</si>
  <si>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</si>
  <si>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</si>
  <si>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</si>
  <si>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</si>
  <si>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</si>
  <si>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</si>
  <si>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</si>
  <si>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</si>
  <si>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</si>
  <si>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</si>
  <si>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</si>
  <si>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</si>
  <si>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</si>
  <si>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</si>
  <si>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</si>
  <si>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</si>
  <si>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</si>
  <si>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</si>
  <si>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</si>
  <si>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</si>
  <si>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</si>
  <si>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</si>
  <si>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</si>
  <si>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5"/>
  </si>
  <si>
    <t>全国平均</t>
    <rPh sb="0" eb="2">
      <t>ゼンコク</t>
    </rPh>
    <rPh sb="2" eb="4">
      <t>ヘイキン</t>
    </rPh>
    <phoneticPr fontId="5"/>
  </si>
  <si>
    <t>1①</t>
  </si>
  <si>
    <t>1②</t>
  </si>
  <si>
    <t>1③</t>
  </si>
  <si>
    <t>1④</t>
  </si>
  <si>
    <t>1⑤</t>
  </si>
  <si>
    <t>1⑥</t>
  </si>
  <si>
    <t>1⑦</t>
    <phoneticPr fontId="5"/>
  </si>
  <si>
    <t>1⑧</t>
    <phoneticPr fontId="5"/>
  </si>
  <si>
    <t>2①</t>
  </si>
  <si>
    <t>2②</t>
  </si>
  <si>
    <t>2③</t>
  </si>
  <si>
    <t>-</t>
    <phoneticPr fontId="5"/>
  </si>
  <si>
    <t>-</t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</si>
  <si>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</si>
  <si>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</si>
  <si>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</si>
  <si>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</si>
  <si>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</si>
  <si>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</si>
  <si>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</si>
  <si>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</si>
  <si>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</si>
  <si>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</si>
  <si>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</si>
  <si>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</si>
  <si>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</si>
  <si>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</si>
  <si>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</si>
  <si>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</si>
  <si>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</si>
  <si>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</si>
  <si>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</si>
  <si>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</si>
  <si>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</si>
  <si>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</si>
  <si>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</si>
  <si>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</si>
  <si>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</si>
  <si>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</si>
  <si>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</si>
  <si>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</si>
  <si>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</si>
  <si>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</si>
  <si>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</si>
  <si>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</si>
  <si>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</si>
  <si>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</si>
  <si>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</si>
  <si>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</si>
  <si>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</si>
  <si>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</si>
  <si>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</si>
  <si>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</si>
  <si>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</si>
  <si>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</si>
  <si>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</si>
  <si>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</si>
  <si>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</si>
  <si>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</si>
  <si>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</si>
  <si>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</si>
  <si>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</si>
  <si>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</si>
  <si>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</si>
  <si>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</si>
  <si>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5"/>
  </si>
  <si>
    <t>山梨県　富士河口湖町</t>
  </si>
  <si>
    <t>法非適用</t>
  </si>
  <si>
    <t>下水道事業</t>
  </si>
  <si>
    <t>公共下水道</t>
  </si>
  <si>
    <t>Cd1</t>
  </si>
  <si>
    <t>非設置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</si>
  <si>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</si>
  <si>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</si>
  <si>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</si>
  <si>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</si>
  <si>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</si>
  <si>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</si>
  <si>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</si>
  <si>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・昭和61年に供用開始し、管渠のカメラ調査を行っていたが老朽箇所は発見されていない。
・近年は未普及箇所への管渠整備に力を入れており、カメラ調査は行えていない。
</t>
    <rPh sb="1" eb="3">
      <t>ショウワ</t>
    </rPh>
    <rPh sb="5" eb="6">
      <t>ネン</t>
    </rPh>
    <rPh sb="7" eb="9">
      <t>キョウヨウ</t>
    </rPh>
    <rPh sb="9" eb="11">
      <t>カイシ</t>
    </rPh>
    <rPh sb="13" eb="15">
      <t>カンキョ</t>
    </rPh>
    <rPh sb="19" eb="21">
      <t>チョウサ</t>
    </rPh>
    <rPh sb="22" eb="23">
      <t>オコナ</t>
    </rPh>
    <rPh sb="28" eb="30">
      <t>ロウキュウ</t>
    </rPh>
    <rPh sb="30" eb="32">
      <t>カショ</t>
    </rPh>
    <rPh sb="33" eb="35">
      <t>ハッケン</t>
    </rPh>
    <rPh sb="44" eb="46">
      <t>キンネン</t>
    </rPh>
    <rPh sb="47" eb="50">
      <t>ミフキュウ</t>
    </rPh>
    <rPh sb="50" eb="52">
      <t>カショ</t>
    </rPh>
    <rPh sb="54" eb="55">
      <t>カン</t>
    </rPh>
    <rPh sb="55" eb="56">
      <t>キョ</t>
    </rPh>
    <rPh sb="56" eb="58">
      <t>セイビ</t>
    </rPh>
    <rPh sb="59" eb="60">
      <t>チカラ</t>
    </rPh>
    <rPh sb="61" eb="62">
      <t>イ</t>
    </rPh>
    <rPh sb="70" eb="72">
      <t>チョウサ</t>
    </rPh>
    <rPh sb="73" eb="74">
      <t>オコナ</t>
    </rPh>
    <phoneticPr fontId="16"/>
  </si>
  <si>
    <t>・下水道使用料の増収により収益的収支比率、経費回収率を向上させることが課題である。
・引き続き、管渠整備と併せて下水道への接続推進を図り、水洗化率を上げ経営健全化を図って行く必要がある。
・長期的なシミュレーションを策定し、適正な使用料金に改定する必要がある。</t>
    <rPh sb="1" eb="4">
      <t>ゲスイドウ</t>
    </rPh>
    <rPh sb="4" eb="7">
      <t>シヨウリョウ</t>
    </rPh>
    <rPh sb="8" eb="10">
      <t>ゾウシュウ</t>
    </rPh>
    <rPh sb="13" eb="16">
      <t>シュウエキテキ</t>
    </rPh>
    <rPh sb="16" eb="18">
      <t>シュウシ</t>
    </rPh>
    <rPh sb="18" eb="20">
      <t>ヒリツ</t>
    </rPh>
    <rPh sb="21" eb="23">
      <t>ケイヒ</t>
    </rPh>
    <rPh sb="23" eb="25">
      <t>カイシュウ</t>
    </rPh>
    <rPh sb="25" eb="26">
      <t>リツ</t>
    </rPh>
    <rPh sb="27" eb="29">
      <t>コウジョウ</t>
    </rPh>
    <rPh sb="35" eb="37">
      <t>カダイ</t>
    </rPh>
    <rPh sb="43" eb="44">
      <t>ヒ</t>
    </rPh>
    <rPh sb="45" eb="46">
      <t>ツヅ</t>
    </rPh>
    <rPh sb="48" eb="49">
      <t>カン</t>
    </rPh>
    <rPh sb="49" eb="50">
      <t>キョ</t>
    </rPh>
    <rPh sb="50" eb="52">
      <t>セイビ</t>
    </rPh>
    <rPh sb="53" eb="54">
      <t>アワ</t>
    </rPh>
    <rPh sb="56" eb="59">
      <t>ゲスイドウ</t>
    </rPh>
    <rPh sb="61" eb="63">
      <t>セツゾク</t>
    </rPh>
    <rPh sb="63" eb="65">
      <t>スイシン</t>
    </rPh>
    <rPh sb="66" eb="67">
      <t>ハカ</t>
    </rPh>
    <rPh sb="69" eb="72">
      <t>スイセンカ</t>
    </rPh>
    <rPh sb="72" eb="73">
      <t>リツ</t>
    </rPh>
    <rPh sb="74" eb="75">
      <t>ア</t>
    </rPh>
    <rPh sb="76" eb="78">
      <t>ケイエイ</t>
    </rPh>
    <rPh sb="78" eb="81">
      <t>ケンゼンカ</t>
    </rPh>
    <rPh sb="82" eb="83">
      <t>ハカ</t>
    </rPh>
    <rPh sb="85" eb="86">
      <t>イ</t>
    </rPh>
    <rPh sb="87" eb="89">
      <t>ヒツヨウ</t>
    </rPh>
    <rPh sb="95" eb="98">
      <t>チョウキテキ</t>
    </rPh>
    <rPh sb="108" eb="110">
      <t>サクテイ</t>
    </rPh>
    <rPh sb="112" eb="114">
      <t>テキセイ</t>
    </rPh>
    <rPh sb="115" eb="117">
      <t>シヨウ</t>
    </rPh>
    <rPh sb="117" eb="119">
      <t>リョウキン</t>
    </rPh>
    <rPh sb="120" eb="122">
      <t>カイテイ</t>
    </rPh>
    <rPh sb="124" eb="126">
      <t>ヒツヨウ</t>
    </rPh>
    <phoneticPr fontId="16"/>
  </si>
  <si>
    <t xml:space="preserve">・収益的収支比率は、平成28年度までの約50％から、平成29年度は61.19％と右肩上がりであるが、使用料以外の収入に依存している状況にある。
・企業債残高対事業規模比率は、現在も下水道整備を行っており、毎年の整備に投資しているため急激には減りにくい状況である。
・経費回収率は67.02％と、類似団体と比較すると低い割合である。これは、類似団体と比べ、使用料単価が低いことが要因として考えられる。
・水洗化率は右肩上がりである。
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9" eb="20">
      <t>ヤク</t>
    </rPh>
    <rPh sb="26" eb="28">
      <t>ヘイセイ</t>
    </rPh>
    <rPh sb="30" eb="32">
      <t>ネンド</t>
    </rPh>
    <rPh sb="40" eb="42">
      <t>ミギカタ</t>
    </rPh>
    <rPh sb="42" eb="43">
      <t>ア</t>
    </rPh>
    <rPh sb="50" eb="53">
      <t>シヨウリョウ</t>
    </rPh>
    <rPh sb="53" eb="55">
      <t>イガイ</t>
    </rPh>
    <rPh sb="56" eb="58">
      <t>シュウニュウ</t>
    </rPh>
    <rPh sb="59" eb="61">
      <t>イゾン</t>
    </rPh>
    <rPh sb="65" eb="67">
      <t>ジョウキョウ</t>
    </rPh>
    <rPh sb="73" eb="75">
      <t>キギョウ</t>
    </rPh>
    <rPh sb="75" eb="76">
      <t>サイ</t>
    </rPh>
    <rPh sb="76" eb="78">
      <t>ザンダカ</t>
    </rPh>
    <rPh sb="78" eb="79">
      <t>タイ</t>
    </rPh>
    <rPh sb="79" eb="81">
      <t>ジギョウ</t>
    </rPh>
    <rPh sb="81" eb="83">
      <t>キボ</t>
    </rPh>
    <rPh sb="83" eb="85">
      <t>ヒリツ</t>
    </rPh>
    <rPh sb="87" eb="89">
      <t>ゲンザイ</t>
    </rPh>
    <rPh sb="90" eb="93">
      <t>ゲスイドウ</t>
    </rPh>
    <rPh sb="93" eb="95">
      <t>セイビ</t>
    </rPh>
    <rPh sb="96" eb="97">
      <t>オコナ</t>
    </rPh>
    <rPh sb="102" eb="104">
      <t>マイネン</t>
    </rPh>
    <rPh sb="105" eb="107">
      <t>セイビ</t>
    </rPh>
    <rPh sb="108" eb="110">
      <t>トウシ</t>
    </rPh>
    <rPh sb="116" eb="118">
      <t>キュウゲキ</t>
    </rPh>
    <rPh sb="120" eb="121">
      <t>ヘ</t>
    </rPh>
    <rPh sb="125" eb="127">
      <t>ジョウキョウ</t>
    </rPh>
    <rPh sb="174" eb="175">
      <t>クラ</t>
    </rPh>
    <rPh sb="177" eb="180">
      <t>シヨウリョウ</t>
    </rPh>
    <rPh sb="180" eb="182">
      <t>タンカ</t>
    </rPh>
    <rPh sb="201" eb="204">
      <t>スイセンカ</t>
    </rPh>
    <rPh sb="204" eb="205">
      <t>リツ</t>
    </rPh>
    <rPh sb="206" eb="208">
      <t>ミギカタ</t>
    </rPh>
    <rPh sb="208" eb="209">
      <t>ア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</si>
</sst>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6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7" xfId="3" applyFont="1" applyBorder="1" applyAlignment="1" applyProtection="1">
      <alignment horizontal="left" vertical="top" wrapText="1"/>
      <protection locked="0"/>
    </xf>
    <xf numFmtId="0" fontId="6" fillId="0" borderId="8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1">
    <cellStyle name="桁区切り" xfId="1" builtinId="6"/>
    <cellStyle name="桁区切り 2" xfId="4"/>
    <cellStyle name="桁区切り 3" xfId="5"/>
    <cellStyle name="桁区切り 3 2" xfId="6"/>
    <cellStyle name="通貨 2" xfId="7"/>
    <cellStyle name="標準" xfId="0" builtinId="0"/>
    <cellStyle name="標準 2" xfId="3"/>
    <cellStyle name="標準 2 2" xfId="8"/>
    <cellStyle name="標準 2 3" xfId="9"/>
    <cellStyle name="標準 2 3 2" xfId="10"/>
    <cellStyle name="標準 2 4" xfId="11"/>
    <cellStyle name="標準 2_【重要】（県）指数表_書式まとめ" xfId="12"/>
    <cellStyle name="標準 3" xfId="13"/>
    <cellStyle name="標準 3 2" xfId="14"/>
    <cellStyle name="標準 3 2 2" xfId="15"/>
    <cellStyle name="標準 3 3" xfId="16"/>
    <cellStyle name="標準 4" xfId="17"/>
    <cellStyle name="標準 5" xfId="18"/>
    <cellStyle name="標準 6" xfId="19"/>
    <cellStyle name="標準 7" xfId="20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0.7</c:v>
                </c:pt>
                <c:pt idx="3" formatCode="#,##0.00;&quot;△&quot;#,##0.00;&quot;-&quot;">
                  <c:v>0.85</c:v>
                </c:pt>
                <c:pt idx="4" formatCode="#,##0.00;&quot;△&quot;#,##0.00;&quot;-&quot;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F1-4F6E-8C5A-7D752447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3920"/>
        <c:axId val="4452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0.03</c:v>
                </c:pt>
                <c:pt idx="2">
                  <c:v>0.15</c:v>
                </c:pt>
                <c:pt idx="3">
                  <c:v>0.16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F1-4F6E-8C5A-7D752447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3920"/>
        <c:axId val="44524288"/>
      </c:lineChart>
      <c:dateAx>
        <c:axId val="4451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524288"/>
        <c:crosses val="autoZero"/>
        <c:auto val="1"/>
        <c:lblOffset val="100"/>
        <c:baseTimeUnit val="years"/>
      </c:dateAx>
      <c:valAx>
        <c:axId val="4452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51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E-4A97-B900-BD898958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94464"/>
        <c:axId val="9249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50.32</c:v>
                </c:pt>
                <c:pt idx="1">
                  <c:v>49.89</c:v>
                </c:pt>
                <c:pt idx="2">
                  <c:v>49.39</c:v>
                </c:pt>
                <c:pt idx="3">
                  <c:v>55.58</c:v>
                </c:pt>
                <c:pt idx="4">
                  <c:v>54.05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FE-4A97-B900-BD898958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4464"/>
        <c:axId val="92496640"/>
      </c:lineChart>
      <c:dateAx>
        <c:axId val="9249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96640"/>
        <c:crosses val="autoZero"/>
        <c:auto val="1"/>
        <c:lblOffset val="100"/>
        <c:baseTimeUnit val="years"/>
      </c:dateAx>
      <c:valAx>
        <c:axId val="9249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9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83.22</c:v>
                </c:pt>
                <c:pt idx="2">
                  <c:v>85</c:v>
                </c:pt>
                <c:pt idx="3">
                  <c:v>86.64</c:v>
                </c:pt>
                <c:pt idx="4">
                  <c:v>87.36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C-4307-9DF9-C5A466A6E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56288"/>
        <c:axId val="9255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84.57</c:v>
                </c:pt>
                <c:pt idx="1">
                  <c:v>84.73</c:v>
                </c:pt>
                <c:pt idx="2">
                  <c:v>83.96</c:v>
                </c:pt>
                <c:pt idx="3">
                  <c:v>93.1</c:v>
                </c:pt>
                <c:pt idx="4">
                  <c:v>92.88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AC-4307-9DF9-C5A466A6E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6288"/>
        <c:axId val="92558464"/>
      </c:lineChart>
      <c:dateAx>
        <c:axId val="925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58464"/>
        <c:crosses val="autoZero"/>
        <c:auto val="1"/>
        <c:lblOffset val="100"/>
        <c:baseTimeUnit val="years"/>
      </c:dateAx>
      <c:valAx>
        <c:axId val="9255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5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47.15</c:v>
                </c:pt>
                <c:pt idx="1">
                  <c:v>51.85</c:v>
                </c:pt>
                <c:pt idx="2">
                  <c:v>49.89</c:v>
                </c:pt>
                <c:pt idx="3">
                  <c:v>52.16</c:v>
                </c:pt>
                <c:pt idx="4">
                  <c:v>61.19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CE-43FB-81CF-129E2A2AF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47072"/>
        <c:axId val="4455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CE-43FB-81CF-129E2A2AF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7072"/>
        <c:axId val="44553344"/>
      </c:lineChart>
      <c:dateAx>
        <c:axId val="4454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553344"/>
        <c:crosses val="autoZero"/>
        <c:auto val="1"/>
        <c:lblOffset val="100"/>
        <c:baseTimeUnit val="years"/>
      </c:dateAx>
      <c:valAx>
        <c:axId val="4455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54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7B-40F3-B0C6-037E607F0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5904"/>
        <c:axId val="4503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B-40F3-B0C6-037E607F0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35904"/>
        <c:axId val="45037440"/>
      </c:lineChart>
      <c:dateAx>
        <c:axId val="4503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37440"/>
        <c:crosses val="autoZero"/>
        <c:auto val="1"/>
        <c:lblOffset val="100"/>
        <c:baseTimeUnit val="years"/>
      </c:dateAx>
      <c:valAx>
        <c:axId val="4503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3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6E-42E1-B371-72B117DF4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0576"/>
        <c:axId val="4508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6E-42E1-B371-72B117DF4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576"/>
        <c:axId val="45082496"/>
      </c:lineChart>
      <c:dateAx>
        <c:axId val="4508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82496"/>
        <c:crosses val="autoZero"/>
        <c:auto val="1"/>
        <c:lblOffset val="100"/>
        <c:baseTimeUnit val="years"/>
      </c:dateAx>
      <c:valAx>
        <c:axId val="4508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8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AB-426C-B02C-388B3F65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12320"/>
        <c:axId val="9231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AB-426C-B02C-388B3F65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12320"/>
        <c:axId val="92314240"/>
      </c:lineChart>
      <c:dateAx>
        <c:axId val="9231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14240"/>
        <c:crosses val="autoZero"/>
        <c:auto val="1"/>
        <c:lblOffset val="100"/>
        <c:baseTimeUnit val="years"/>
      </c:dateAx>
      <c:valAx>
        <c:axId val="9231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1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F6-4AA1-B0F5-8CFA02DE2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1376"/>
        <c:axId val="9234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F6-4AA1-B0F5-8CFA02DE2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376"/>
        <c:axId val="92343296"/>
      </c:lineChart>
      <c:dateAx>
        <c:axId val="9234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43296"/>
        <c:crosses val="autoZero"/>
        <c:auto val="1"/>
        <c:lblOffset val="100"/>
        <c:baseTimeUnit val="years"/>
      </c:dateAx>
      <c:valAx>
        <c:axId val="9234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4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1902.74</c:v>
                </c:pt>
                <c:pt idx="1">
                  <c:v>1543.81</c:v>
                </c:pt>
                <c:pt idx="2">
                  <c:v>1984.81</c:v>
                </c:pt>
                <c:pt idx="3">
                  <c:v>1978.41</c:v>
                </c:pt>
                <c:pt idx="4">
                  <c:v>1894.9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65-4B30-A5A5-0E7AEBC2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95008"/>
        <c:axId val="9239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1306.92</c:v>
                </c:pt>
                <c:pt idx="1">
                  <c:v>1203.71</c:v>
                </c:pt>
                <c:pt idx="2">
                  <c:v>1162.3599999999999</c:v>
                </c:pt>
                <c:pt idx="3">
                  <c:v>671.97</c:v>
                </c:pt>
                <c:pt idx="4">
                  <c:v>798.84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65-4B30-A5A5-0E7AEBC2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008"/>
        <c:axId val="92396928"/>
      </c:lineChart>
      <c:dateAx>
        <c:axId val="923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96928"/>
        <c:crosses val="autoZero"/>
        <c:auto val="1"/>
        <c:lblOffset val="100"/>
        <c:baseTimeUnit val="years"/>
      </c:dateAx>
      <c:valAx>
        <c:axId val="9239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9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55.56</c:v>
                </c:pt>
                <c:pt idx="1">
                  <c:v>59.84</c:v>
                </c:pt>
                <c:pt idx="2">
                  <c:v>59.44</c:v>
                </c:pt>
                <c:pt idx="3">
                  <c:v>58.52</c:v>
                </c:pt>
                <c:pt idx="4">
                  <c:v>67.02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A9-4F1E-88FA-AF9759D15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9456"/>
        <c:axId val="9275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68.510000000000005</c:v>
                </c:pt>
                <c:pt idx="1">
                  <c:v>69.739999999999995</c:v>
                </c:pt>
                <c:pt idx="2">
                  <c:v>68.209999999999994</c:v>
                </c:pt>
                <c:pt idx="3">
                  <c:v>86.34</c:v>
                </c:pt>
                <c:pt idx="4">
                  <c:v>86.85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A9-4F1E-88FA-AF9759D15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9456"/>
        <c:axId val="92753920"/>
      </c:lineChart>
      <c:dateAx>
        <c:axId val="9273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53920"/>
        <c:crosses val="autoZero"/>
        <c:auto val="1"/>
        <c:lblOffset val="100"/>
        <c:baseTimeUnit val="years"/>
      </c:dateAx>
      <c:valAx>
        <c:axId val="9275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3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185.43</c:v>
                </c:pt>
                <c:pt idx="1">
                  <c:v>181.75</c:v>
                </c:pt>
                <c:pt idx="2">
                  <c:v>178.71</c:v>
                </c:pt>
                <c:pt idx="3">
                  <c:v>182.16</c:v>
                </c:pt>
                <c:pt idx="4">
                  <c:v>150.77000000000001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5-4A68-A6E3-7ECEDC3ED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84896"/>
        <c:axId val="9279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247.43</c:v>
                </c:pt>
                <c:pt idx="1">
                  <c:v>248.89</c:v>
                </c:pt>
                <c:pt idx="2">
                  <c:v>250.84</c:v>
                </c:pt>
                <c:pt idx="3">
                  <c:v>175.12</c:v>
                </c:pt>
                <c:pt idx="4">
                  <c:v>177.15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85-4A68-A6E3-7ECEDC3ED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4896"/>
        <c:axId val="92795264"/>
      </c:lineChart>
      <c:dateAx>
        <c:axId val="9278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95264"/>
        <c:crosses val="autoZero"/>
        <c:auto val="1"/>
        <c:lblOffset val="100"/>
        <c:baseTimeUnit val="years"/>
      </c:dateAx>
      <c:valAx>
        <c:axId val="9279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8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4" t="str">
        <f>データ!H6</f>
        <v>山梨県　富士河口湖町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26518</v>
      </c>
      <c r="AM8" s="66"/>
      <c r="AN8" s="66"/>
      <c r="AO8" s="66"/>
      <c r="AP8" s="66"/>
      <c r="AQ8" s="66"/>
      <c r="AR8" s="66"/>
      <c r="AS8" s="66"/>
      <c r="AT8" s="65">
        <f>データ!T6</f>
        <v>158.4</v>
      </c>
      <c r="AU8" s="65"/>
      <c r="AV8" s="65"/>
      <c r="AW8" s="65"/>
      <c r="AX8" s="65"/>
      <c r="AY8" s="65"/>
      <c r="AZ8" s="65"/>
      <c r="BA8" s="65"/>
      <c r="BB8" s="65">
        <f>データ!U6</f>
        <v>167.41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76.16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1728</v>
      </c>
      <c r="AE10" s="66"/>
      <c r="AF10" s="66"/>
      <c r="AG10" s="66"/>
      <c r="AH10" s="66"/>
      <c r="AI10" s="66"/>
      <c r="AJ10" s="66"/>
      <c r="AK10" s="2"/>
      <c r="AL10" s="66">
        <f>データ!V6</f>
        <v>20078</v>
      </c>
      <c r="AM10" s="66"/>
      <c r="AN10" s="66"/>
      <c r="AO10" s="66"/>
      <c r="AP10" s="66"/>
      <c r="AQ10" s="66"/>
      <c r="AR10" s="66"/>
      <c r="AS10" s="66"/>
      <c r="AT10" s="65">
        <f>データ!W6</f>
        <v>9.1</v>
      </c>
      <c r="AU10" s="65"/>
      <c r="AV10" s="65"/>
      <c r="AW10" s="65"/>
      <c r="AX10" s="65"/>
      <c r="AY10" s="65"/>
      <c r="AZ10" s="65"/>
      <c r="BA10" s="65"/>
      <c r="BB10" s="65">
        <f>データ!X6</f>
        <v>2206.37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6"/>
      <c r="C34" s="47" t="s">
        <v>27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9"/>
      <c r="R34" s="47" t="s">
        <v>28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19"/>
      <c r="AG34" s="47" t="s">
        <v>29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19"/>
      <c r="AV34" s="47" t="s">
        <v>30</v>
      </c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19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19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6"/>
      <c r="C56" s="47" t="s">
        <v>32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19"/>
      <c r="R56" s="47" t="s">
        <v>33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19"/>
      <c r="AG56" s="47" t="s">
        <v>34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19"/>
      <c r="AV56" s="47" t="s">
        <v>35</v>
      </c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19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19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6"/>
      <c r="C79" s="47" t="s">
        <v>38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19"/>
      <c r="V79" s="19"/>
      <c r="W79" s="47" t="s">
        <v>39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19"/>
      <c r="AP79" s="19"/>
      <c r="AQ79" s="47" t="s">
        <v>40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19"/>
      <c r="V80" s="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19"/>
      <c r="AP80" s="19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l99lu9SqKHpMTHvtGTtAG6TAeb77lRLtP1NfgWwsHpErRcn/LJA6FYl3lRws9YhkDb4W8Oi5Cc+jSvP4ADmiVQ==" saltValue="OoL9ybg9IFtJy/dQaHx6r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60:BJ61"/>
    <mergeCell ref="BL47:BZ63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L64:BZ65"/>
    <mergeCell ref="C79:T80"/>
    <mergeCell ref="W79:AN80"/>
    <mergeCell ref="AQ79:BH80"/>
    <mergeCell ref="BL66:BZ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194301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山梨県　富士河口湖町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76.16</v>
      </c>
      <c r="Q6" s="33">
        <f t="shared" si="3"/>
        <v>100</v>
      </c>
      <c r="R6" s="33">
        <f t="shared" si="3"/>
        <v>1728</v>
      </c>
      <c r="S6" s="33">
        <f t="shared" si="3"/>
        <v>26518</v>
      </c>
      <c r="T6" s="33">
        <f t="shared" si="3"/>
        <v>158.4</v>
      </c>
      <c r="U6" s="33">
        <f t="shared" si="3"/>
        <v>167.41</v>
      </c>
      <c r="V6" s="33">
        <f t="shared" si="3"/>
        <v>20078</v>
      </c>
      <c r="W6" s="33">
        <f t="shared" si="3"/>
        <v>9.1</v>
      </c>
      <c r="X6" s="33">
        <f t="shared" si="3"/>
        <v>2206.37</v>
      </c>
      <c r="Y6" s="34">
        <f>IF(Y7="",NA(),Y7)</f>
        <v>47.15</v>
      </c>
      <c r="Z6" s="34">
        <f t="shared" ref="Z6:AH6" si="4">IF(Z7="",NA(),Z7)</f>
        <v>51.85</v>
      </c>
      <c r="AA6" s="34">
        <f t="shared" si="4"/>
        <v>49.89</v>
      </c>
      <c r="AB6" s="34">
        <f t="shared" si="4"/>
        <v>52.16</v>
      </c>
      <c r="AC6" s="34">
        <f t="shared" si="4"/>
        <v>61.19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1902.74</v>
      </c>
      <c r="BG6" s="34">
        <f t="shared" ref="BG6:BO6" si="7">IF(BG7="",NA(),BG7)</f>
        <v>1543.81</v>
      </c>
      <c r="BH6" s="34">
        <f t="shared" si="7"/>
        <v>1984.81</v>
      </c>
      <c r="BI6" s="34">
        <f t="shared" si="7"/>
        <v>1978.41</v>
      </c>
      <c r="BJ6" s="34">
        <f t="shared" si="7"/>
        <v>1894.9</v>
      </c>
      <c r="BK6" s="34">
        <f t="shared" si="7"/>
        <v>1306.92</v>
      </c>
      <c r="BL6" s="34">
        <f t="shared" si="7"/>
        <v>1203.71</v>
      </c>
      <c r="BM6" s="34">
        <f t="shared" si="7"/>
        <v>1162.3599999999999</v>
      </c>
      <c r="BN6" s="34">
        <f t="shared" si="7"/>
        <v>671.97</v>
      </c>
      <c r="BO6" s="34">
        <f t="shared" si="7"/>
        <v>798.84</v>
      </c>
      <c r="BP6" s="33" t="str">
        <f>IF(BP7="","",IF(BP7="-","【-】","【"&amp;SUBSTITUTE(TEXT(BP7,"#,##0.00"),"-","△")&amp;"】"))</f>
        <v>【707.33】</v>
      </c>
      <c r="BQ6" s="34">
        <f>IF(BQ7="",NA(),BQ7)</f>
        <v>55.56</v>
      </c>
      <c r="BR6" s="34">
        <f t="shared" ref="BR6:BZ6" si="8">IF(BR7="",NA(),BR7)</f>
        <v>59.84</v>
      </c>
      <c r="BS6" s="34">
        <f t="shared" si="8"/>
        <v>59.44</v>
      </c>
      <c r="BT6" s="34">
        <f t="shared" si="8"/>
        <v>58.52</v>
      </c>
      <c r="BU6" s="34">
        <f t="shared" si="8"/>
        <v>67.02</v>
      </c>
      <c r="BV6" s="34">
        <f t="shared" si="8"/>
        <v>68.510000000000005</v>
      </c>
      <c r="BW6" s="34">
        <f t="shared" si="8"/>
        <v>69.739999999999995</v>
      </c>
      <c r="BX6" s="34">
        <f t="shared" si="8"/>
        <v>68.209999999999994</v>
      </c>
      <c r="BY6" s="34">
        <f t="shared" si="8"/>
        <v>86.34</v>
      </c>
      <c r="BZ6" s="34">
        <f t="shared" si="8"/>
        <v>86.85</v>
      </c>
      <c r="CA6" s="33" t="str">
        <f>IF(CA7="","",IF(CA7="-","【-】","【"&amp;SUBSTITUTE(TEXT(CA7,"#,##0.00"),"-","△")&amp;"】"))</f>
        <v>【101.26】</v>
      </c>
      <c r="CB6" s="34">
        <f>IF(CB7="",NA(),CB7)</f>
        <v>185.43</v>
      </c>
      <c r="CC6" s="34">
        <f t="shared" ref="CC6:CK6" si="9">IF(CC7="",NA(),CC7)</f>
        <v>181.75</v>
      </c>
      <c r="CD6" s="34">
        <f t="shared" si="9"/>
        <v>178.71</v>
      </c>
      <c r="CE6" s="34">
        <f t="shared" si="9"/>
        <v>182.16</v>
      </c>
      <c r="CF6" s="34">
        <f t="shared" si="9"/>
        <v>150.77000000000001</v>
      </c>
      <c r="CG6" s="34">
        <f t="shared" si="9"/>
        <v>247.43</v>
      </c>
      <c r="CH6" s="34">
        <f t="shared" si="9"/>
        <v>248.89</v>
      </c>
      <c r="CI6" s="34">
        <f t="shared" si="9"/>
        <v>250.84</v>
      </c>
      <c r="CJ6" s="34">
        <f t="shared" si="9"/>
        <v>175.12</v>
      </c>
      <c r="CK6" s="34">
        <f t="shared" si="9"/>
        <v>177.15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50.32</v>
      </c>
      <c r="CS6" s="34">
        <f t="shared" si="10"/>
        <v>49.89</v>
      </c>
      <c r="CT6" s="34">
        <f t="shared" si="10"/>
        <v>49.39</v>
      </c>
      <c r="CU6" s="34">
        <f t="shared" si="10"/>
        <v>55.58</v>
      </c>
      <c r="CV6" s="34">
        <f t="shared" si="10"/>
        <v>54.05</v>
      </c>
      <c r="CW6" s="33" t="str">
        <f>IF(CW7="","",IF(CW7="-","【-】","【"&amp;SUBSTITUTE(TEXT(CW7,"#,##0.00"),"-","△")&amp;"】"))</f>
        <v>【60.13】</v>
      </c>
      <c r="CX6" s="34">
        <f>IF(CX7="",NA(),CX7)</f>
        <v>82.04</v>
      </c>
      <c r="CY6" s="34">
        <f t="shared" ref="CY6:DG6" si="11">IF(CY7="",NA(),CY7)</f>
        <v>83.22</v>
      </c>
      <c r="CZ6" s="34">
        <f t="shared" si="11"/>
        <v>85</v>
      </c>
      <c r="DA6" s="34">
        <f t="shared" si="11"/>
        <v>86.64</v>
      </c>
      <c r="DB6" s="34">
        <f t="shared" si="11"/>
        <v>87.36</v>
      </c>
      <c r="DC6" s="34">
        <f t="shared" si="11"/>
        <v>84.57</v>
      </c>
      <c r="DD6" s="34">
        <f t="shared" si="11"/>
        <v>84.73</v>
      </c>
      <c r="DE6" s="34">
        <f t="shared" si="11"/>
        <v>83.96</v>
      </c>
      <c r="DF6" s="34">
        <f t="shared" si="11"/>
        <v>93.1</v>
      </c>
      <c r="DG6" s="34">
        <f t="shared" si="11"/>
        <v>92.88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0.7</v>
      </c>
      <c r="EH6" s="34">
        <f t="shared" si="14"/>
        <v>0.85</v>
      </c>
      <c r="EI6" s="34">
        <f t="shared" si="14"/>
        <v>0.65</v>
      </c>
      <c r="EJ6" s="34">
        <f t="shared" si="14"/>
        <v>0.14000000000000001</v>
      </c>
      <c r="EK6" s="34">
        <f t="shared" si="14"/>
        <v>0.03</v>
      </c>
      <c r="EL6" s="34">
        <f t="shared" si="14"/>
        <v>0.15</v>
      </c>
      <c r="EM6" s="34">
        <f t="shared" si="14"/>
        <v>0.16</v>
      </c>
      <c r="EN6" s="34">
        <f t="shared" si="14"/>
        <v>0.15</v>
      </c>
      <c r="EO6" s="33" t="str">
        <f>IF(EO7="","",IF(EO7="-","【-】","【"&amp;SUBSTITUTE(TEXT(EO7,"#,##0.00"),"-","△")&amp;"】"))</f>
        <v>【0.23】</v>
      </c>
    </row>
    <row r="7" spans="1:145" s="35" customFormat="1">
      <c r="A7" s="27"/>
      <c r="B7" s="36">
        <v>2017</v>
      </c>
      <c r="C7" s="36">
        <v>194301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76.16</v>
      </c>
      <c r="Q7" s="37">
        <v>100</v>
      </c>
      <c r="R7" s="37">
        <v>1728</v>
      </c>
      <c r="S7" s="37">
        <v>26518</v>
      </c>
      <c r="T7" s="37">
        <v>158.4</v>
      </c>
      <c r="U7" s="37">
        <v>167.41</v>
      </c>
      <c r="V7" s="37">
        <v>20078</v>
      </c>
      <c r="W7" s="37">
        <v>9.1</v>
      </c>
      <c r="X7" s="37">
        <v>2206.37</v>
      </c>
      <c r="Y7" s="37">
        <v>47.15</v>
      </c>
      <c r="Z7" s="37">
        <v>51.85</v>
      </c>
      <c r="AA7" s="37">
        <v>49.89</v>
      </c>
      <c r="AB7" s="37">
        <v>52.16</v>
      </c>
      <c r="AC7" s="37">
        <v>61.19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1902.74</v>
      </c>
      <c r="BG7" s="37">
        <v>1543.81</v>
      </c>
      <c r="BH7" s="37">
        <v>1984.81</v>
      </c>
      <c r="BI7" s="37">
        <v>1978.41</v>
      </c>
      <c r="BJ7" s="37">
        <v>1894.9</v>
      </c>
      <c r="BK7" s="37">
        <v>1306.92</v>
      </c>
      <c r="BL7" s="37">
        <v>1203.71</v>
      </c>
      <c r="BM7" s="37">
        <v>1162.3599999999999</v>
      </c>
      <c r="BN7" s="37">
        <v>671.97</v>
      </c>
      <c r="BO7" s="37">
        <v>798.84</v>
      </c>
      <c r="BP7" s="37">
        <v>707.33</v>
      </c>
      <c r="BQ7" s="37">
        <v>55.56</v>
      </c>
      <c r="BR7" s="37">
        <v>59.84</v>
      </c>
      <c r="BS7" s="37">
        <v>59.44</v>
      </c>
      <c r="BT7" s="37">
        <v>58.52</v>
      </c>
      <c r="BU7" s="37">
        <v>67.02</v>
      </c>
      <c r="BV7" s="37">
        <v>68.510000000000005</v>
      </c>
      <c r="BW7" s="37">
        <v>69.739999999999995</v>
      </c>
      <c r="BX7" s="37">
        <v>68.209999999999994</v>
      </c>
      <c r="BY7" s="37">
        <v>86.34</v>
      </c>
      <c r="BZ7" s="37">
        <v>86.85</v>
      </c>
      <c r="CA7" s="37">
        <v>101.26</v>
      </c>
      <c r="CB7" s="37">
        <v>185.43</v>
      </c>
      <c r="CC7" s="37">
        <v>181.75</v>
      </c>
      <c r="CD7" s="37">
        <v>178.71</v>
      </c>
      <c r="CE7" s="37">
        <v>182.16</v>
      </c>
      <c r="CF7" s="37">
        <v>150.77000000000001</v>
      </c>
      <c r="CG7" s="37">
        <v>247.43</v>
      </c>
      <c r="CH7" s="37">
        <v>248.89</v>
      </c>
      <c r="CI7" s="37">
        <v>250.84</v>
      </c>
      <c r="CJ7" s="37">
        <v>175.12</v>
      </c>
      <c r="CK7" s="37">
        <v>177.15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50.32</v>
      </c>
      <c r="CS7" s="37">
        <v>49.89</v>
      </c>
      <c r="CT7" s="37">
        <v>49.39</v>
      </c>
      <c r="CU7" s="37">
        <v>55.58</v>
      </c>
      <c r="CV7" s="37">
        <v>54.05</v>
      </c>
      <c r="CW7" s="37">
        <v>60.13</v>
      </c>
      <c r="CX7" s="37">
        <v>82.04</v>
      </c>
      <c r="CY7" s="37">
        <v>83.22</v>
      </c>
      <c r="CZ7" s="37">
        <v>85</v>
      </c>
      <c r="DA7" s="37">
        <v>86.64</v>
      </c>
      <c r="DB7" s="37">
        <v>87.36</v>
      </c>
      <c r="DC7" s="37">
        <v>84.57</v>
      </c>
      <c r="DD7" s="37">
        <v>84.73</v>
      </c>
      <c r="DE7" s="37">
        <v>83.96</v>
      </c>
      <c r="DF7" s="37">
        <v>93.1</v>
      </c>
      <c r="DG7" s="37">
        <v>92.88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0.7</v>
      </c>
      <c r="EH7" s="37">
        <v>0.85</v>
      </c>
      <c r="EI7" s="37">
        <v>0.65</v>
      </c>
      <c r="EJ7" s="37">
        <v>0.14000000000000001</v>
      </c>
      <c r="EK7" s="37">
        <v>0.03</v>
      </c>
      <c r="EL7" s="37">
        <v>0.15</v>
      </c>
      <c r="EM7" s="37">
        <v>0.16</v>
      </c>
      <c r="EN7" s="37">
        <v>0.15</v>
      </c>
      <c r="EO7" s="37">
        <v>0.23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2019-01-17T00:15:39Z</cp:lastPrinted>
  <dcterms:created xsi:type="dcterms:W3CDTF">2018-12-03T09:03:48Z</dcterms:created>
  <dcterms:modified xsi:type="dcterms:W3CDTF">2019-02-05T08:08:23Z</dcterms:modified>
  <cp:category/>
</cp:coreProperties>
</file>