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gC3FXQNynRGtK3K6A+s6Fb0LugiB2VWNg19vuoMKz37I7W4+PyRFNcEiVKt44BLBaJn7txS3fNmRMDL4f/2AbA==" workbookSaltValue="2nfShVht6RqNw095R4/xrQ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I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<sst xmlns="http://schemas.openxmlformats.org/spreadsheetml/2006/main" count="240" uniqueCount="126">
  <si>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</si>
  <si>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</si>
  <si>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</si>
  <si>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</si>
  <si>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</si>
  <si>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</si>
  <si>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</si>
  <si>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</si>
  <si>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</si>
  <si>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</si>
  <si>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</si>
  <si>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</si>
  <si>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</si>
  <si>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</si>
  <si>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</si>
  <si>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</si>
  <si>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</si>
  <si>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</si>
  <si>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</si>
  <si>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</si>
  <si>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</si>
  <si>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</si>
  <si>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</si>
  <si>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</si>
  <si>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</si>
  <si>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</si>
  <si>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</si>
  <si>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</si>
  <si>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</si>
  <si>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</si>
  <si>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</si>
  <si>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</si>
  <si>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</si>
  <si>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</si>
  <si>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</si>
  <si>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</si>
  <si>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</si>
  <si>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</si>
  <si>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</si>
  <si>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</si>
  <si>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</si>
  <si>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</si>
  <si>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</si>
  <si>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</si>
  <si>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</si>
  <si>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</si>
  <si>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</si>
  <si>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</si>
  <si>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</si>
  <si>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</si>
  <si>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</si>
  <si>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</si>
  <si>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</si>
  <si>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</si>
  <si>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</si>
  <si>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</si>
  <si>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</si>
  <si>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</si>
  <si>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</si>
  <si>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</si>
  <si>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</si>
  <si>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</si>
  <si>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</si>
  <si>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</si>
  <si>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</si>
  <si>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</si>
  <si>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</si>
  <si>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</si>
  <si>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</si>
  <si>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</si>
  <si>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</si>
  <si>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</si>
  <si>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</si>
  <si>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</si>
  <si>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</si>
  <si>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</si>
  <si>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</si>
  <si>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</si>
  <si>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</si>
  <si>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</si>
  <si>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</si>
  <si>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</si>
  <si>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</si>
  <si>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</si>
  <si>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</si>
  <si>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</si>
  <si>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</si>
  <si>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</si>
  <si>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</si>
  <si>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</si>
  <si>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</si>
  <si>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</si>
  <si>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</si>
  <si>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</si>
  <si>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</si>
  <si>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</si>
  <si>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</si>
  <si>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</si>
  <si>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</si>
  <si>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</si>
  <si>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</si>
  <si>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</si>
  <si>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</si>
  <si>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</si>
  <si>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</si>
  <si>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</si>
  <si>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</si>
  <si>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</si>
  <si>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</si>
  <si>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</si>
  <si>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山梨県　丹波山村</t>
  </si>
  <si>
    <t>法非適用</t>
  </si>
  <si>
    <t>下水道事業</t>
  </si>
  <si>
    <t>特定環境保全公共下水道</t>
  </si>
  <si>
    <t>D1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</si>
  <si>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</si>
  <si>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</si>
  <si>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</si>
  <si>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</si>
  <si>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</si>
  <si>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</si>
  <si>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</si>
  <si>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</si>
  <si>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緩やかではあるが、人口減少に伴い、料金収入は減少していくと考えられる。下水道施設・管渠の維持管理等には今後も費用が掛かるため、料金収入で賄うことは難しいが、使用料の見直し等適切な経営改善を行う。</t>
    <rPh sb="0" eb="1">
      <t>ユル</t>
    </rPh>
    <rPh sb="9" eb="11">
      <t>ジンコウ</t>
    </rPh>
    <rPh sb="11" eb="13">
      <t>ゲンショウ</t>
    </rPh>
    <rPh sb="14" eb="15">
      <t>トモナ</t>
    </rPh>
    <rPh sb="17" eb="19">
      <t>リョウキン</t>
    </rPh>
    <rPh sb="19" eb="21">
      <t>シュウニュウ</t>
    </rPh>
    <rPh sb="22" eb="24">
      <t>ゲンショウ</t>
    </rPh>
    <rPh sb="29" eb="30">
      <t>カンガ</t>
    </rPh>
    <rPh sb="35" eb="38">
      <t>ゲスイドウ</t>
    </rPh>
    <rPh sb="38" eb="40">
      <t>シセツ</t>
    </rPh>
    <rPh sb="41" eb="43">
      <t>カンキョ</t>
    </rPh>
    <rPh sb="44" eb="46">
      <t>イジ</t>
    </rPh>
    <rPh sb="46" eb="48">
      <t>カンリ</t>
    </rPh>
    <rPh sb="48" eb="49">
      <t>トウ</t>
    </rPh>
    <rPh sb="51" eb="53">
      <t>コンゴ</t>
    </rPh>
    <rPh sb="54" eb="56">
      <t>ヒヨウ</t>
    </rPh>
    <rPh sb="57" eb="58">
      <t>カ</t>
    </rPh>
    <rPh sb="63" eb="65">
      <t>リョウキン</t>
    </rPh>
    <rPh sb="65" eb="67">
      <t>シュウニュウ</t>
    </rPh>
    <rPh sb="68" eb="69">
      <t>マカナ</t>
    </rPh>
    <rPh sb="73" eb="74">
      <t>ムズカ</t>
    </rPh>
    <rPh sb="78" eb="81">
      <t>シヨウリョウ</t>
    </rPh>
    <rPh sb="82" eb="84">
      <t>ミナオ</t>
    </rPh>
    <rPh sb="85" eb="86">
      <t>トウ</t>
    </rPh>
    <rPh sb="86" eb="88">
      <t>テキセツ</t>
    </rPh>
    <rPh sb="89" eb="91">
      <t>ケイエイ</t>
    </rPh>
    <rPh sb="91" eb="93">
      <t>カイゼン</t>
    </rPh>
    <rPh sb="94" eb="95">
      <t>オコナ</t>
    </rPh>
    <phoneticPr fontId="4"/>
  </si>
  <si>
    <t>施設・管渠等は老朽化が進行しており、予防保全や計画的かつ効率的な維持修繕・改築更新に取り組んでいく。</t>
    <rPh sb="0" eb="2">
      <t>シセツ</t>
    </rPh>
    <rPh sb="3" eb="5">
      <t>カンキョ</t>
    </rPh>
    <rPh sb="5" eb="6">
      <t>トウ</t>
    </rPh>
    <rPh sb="7" eb="10">
      <t>ロウキュウカ</t>
    </rPh>
    <rPh sb="11" eb="13">
      <t>シンコウ</t>
    </rPh>
    <rPh sb="18" eb="20">
      <t>ヨボウ</t>
    </rPh>
    <rPh sb="20" eb="22">
      <t>ホゼン</t>
    </rPh>
    <rPh sb="23" eb="26">
      <t>ケイカクテキ</t>
    </rPh>
    <rPh sb="28" eb="30">
      <t>コウリツ</t>
    </rPh>
    <rPh sb="30" eb="31">
      <t>テキ</t>
    </rPh>
    <rPh sb="32" eb="34">
      <t>イジ</t>
    </rPh>
    <rPh sb="34" eb="36">
      <t>シュウゼン</t>
    </rPh>
    <rPh sb="37" eb="39">
      <t>カイチク</t>
    </rPh>
    <rPh sb="39" eb="41">
      <t>コウシン</t>
    </rPh>
    <rPh sb="42" eb="43">
      <t>ト</t>
    </rPh>
    <rPh sb="44" eb="45">
      <t>ク</t>
    </rPh>
    <phoneticPr fontId="4"/>
  </si>
  <si>
    <r>
      <t xml:space="preserve">下水道事業の運営に当たり、維持管理費以外に老朽化対策もしていかなければならないため、費用の増加が予測される。使用料の見直し等も含め、収入増になるように検討する。
</t>
    </r>
    <r>
      <rPr>
        <sz val="11"/>
        <rFont val="ＭＳ ゴシック"/>
        <family val="3"/>
        <charset val="128"/>
      </rPr>
      <t>なお、</t>
    </r>
    <r>
      <rPr>
        <sz val="11"/>
        <color theme="1"/>
        <rFont val="ＭＳ ゴシック"/>
        <family val="3"/>
        <charset val="128"/>
      </rPr>
      <t>下水道事業費の大半は東京都交付金で賄われており、今後も運営していくためには、重要な財源となっている。</t>
    </r>
    <rPh sb="0" eb="3">
      <t>ゲスイドウ</t>
    </rPh>
    <rPh sb="3" eb="5">
      <t>ジギョウ</t>
    </rPh>
    <rPh sb="6" eb="8">
      <t>ウンエイ</t>
    </rPh>
    <rPh sb="9" eb="10">
      <t>ア</t>
    </rPh>
    <rPh sb="13" eb="15">
      <t>イジ</t>
    </rPh>
    <rPh sb="15" eb="17">
      <t>カンリ</t>
    </rPh>
    <rPh sb="17" eb="18">
      <t>ヒ</t>
    </rPh>
    <rPh sb="18" eb="20">
      <t>イガイ</t>
    </rPh>
    <rPh sb="21" eb="24">
      <t>ロウキュウカ</t>
    </rPh>
    <rPh sb="24" eb="26">
      <t>タイサク</t>
    </rPh>
    <rPh sb="42" eb="44">
      <t>ヒヨウ</t>
    </rPh>
    <rPh sb="45" eb="47">
      <t>ゾウカ</t>
    </rPh>
    <rPh sb="48" eb="50">
      <t>ヨソク</t>
    </rPh>
    <rPh sb="54" eb="57">
      <t>シヨウリョウ</t>
    </rPh>
    <rPh sb="58" eb="60">
      <t>ミナオ</t>
    </rPh>
    <rPh sb="61" eb="62">
      <t>トウ</t>
    </rPh>
    <rPh sb="63" eb="64">
      <t>フク</t>
    </rPh>
    <rPh sb="66" eb="69">
      <t>シュウニュウゾウ</t>
    </rPh>
    <rPh sb="75" eb="77">
      <t>ケントウ</t>
    </rPh>
    <rPh sb="84" eb="87">
      <t>ゲスイドウ</t>
    </rPh>
    <rPh sb="87" eb="90">
      <t>ジギョウヒ</t>
    </rPh>
    <rPh sb="91" eb="93">
      <t>タイハン</t>
    </rPh>
    <rPh sb="94" eb="96">
      <t>トウキョウ</t>
    </rPh>
    <rPh sb="96" eb="97">
      <t>ト</t>
    </rPh>
    <rPh sb="97" eb="100">
      <t>コウフキン</t>
    </rPh>
    <rPh sb="101" eb="102">
      <t>マカナ</t>
    </rPh>
    <rPh sb="108" eb="110">
      <t>コンゴ</t>
    </rPh>
    <rPh sb="111" eb="113">
      <t>ウンエイ</t>
    </rPh>
    <rPh sb="122" eb="124">
      <t>ジュウヨウ</t>
    </rPh>
    <rPh sb="125" eb="127">
      <t>ザイゲン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</si>
</sst>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94-4C38-9568-820A152B9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20544"/>
        <c:axId val="45835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0.09</c:v>
                </c:pt>
                <c:pt idx="4">
                  <c:v>0.15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194-4C38-9568-820A152B9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20544"/>
        <c:axId val="45835008"/>
      </c:lineChart>
      <c:dateAx>
        <c:axId val="45820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835008"/>
        <c:crosses val="autoZero"/>
        <c:auto val="1"/>
        <c:lblOffset val="100"/>
        <c:baseTimeUnit val="years"/>
      </c:dateAx>
      <c:valAx>
        <c:axId val="45835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820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56.78</c:v>
                </c:pt>
                <c:pt idx="1">
                  <c:v>56.68</c:v>
                </c:pt>
                <c:pt idx="2">
                  <c:v>54.59</c:v>
                </c:pt>
                <c:pt idx="3">
                  <c:v>52.71</c:v>
                </c:pt>
                <c:pt idx="4">
                  <c:v>63.88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82-4759-95F8-761960DE7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678080"/>
        <c:axId val="79684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43.65</c:v>
                </c:pt>
                <c:pt idx="1">
                  <c:v>43.58</c:v>
                </c:pt>
                <c:pt idx="2">
                  <c:v>41.35</c:v>
                </c:pt>
                <c:pt idx="3">
                  <c:v>42.9</c:v>
                </c:pt>
                <c:pt idx="4">
                  <c:v>42.38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C82-4759-95F8-761960DE7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678080"/>
        <c:axId val="79684352"/>
      </c:lineChart>
      <c:dateAx>
        <c:axId val="79678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684352"/>
        <c:crosses val="autoZero"/>
        <c:auto val="1"/>
        <c:lblOffset val="100"/>
        <c:baseTimeUnit val="years"/>
      </c:dateAx>
      <c:valAx>
        <c:axId val="79684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678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98.98</c:v>
                </c:pt>
                <c:pt idx="1">
                  <c:v>98.95</c:v>
                </c:pt>
                <c:pt idx="2">
                  <c:v>98.95</c:v>
                </c:pt>
                <c:pt idx="3">
                  <c:v>98.93</c:v>
                </c:pt>
                <c:pt idx="4">
                  <c:v>98.91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D4-4AAD-B595-2A47F7821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739904"/>
        <c:axId val="79742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82.2</c:v>
                </c:pt>
                <c:pt idx="1">
                  <c:v>82.35</c:v>
                </c:pt>
                <c:pt idx="2">
                  <c:v>82.9</c:v>
                </c:pt>
                <c:pt idx="3">
                  <c:v>83.5</c:v>
                </c:pt>
                <c:pt idx="4">
                  <c:v>87.01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1D4-4AAD-B595-2A47F7821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739904"/>
        <c:axId val="79742080"/>
      </c:lineChart>
      <c:dateAx>
        <c:axId val="79739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742080"/>
        <c:crosses val="autoZero"/>
        <c:auto val="1"/>
        <c:lblOffset val="100"/>
        <c:baseTimeUnit val="years"/>
      </c:dateAx>
      <c:valAx>
        <c:axId val="79742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739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50.06</c:v>
                </c:pt>
                <c:pt idx="1">
                  <c:v>45.48</c:v>
                </c:pt>
                <c:pt idx="2">
                  <c:v>50.83</c:v>
                </c:pt>
                <c:pt idx="3">
                  <c:v>52.9</c:v>
                </c:pt>
                <c:pt idx="4">
                  <c:v>66.03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AD-4B18-9A4F-B2EC1C152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57792"/>
        <c:axId val="45859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FAD-4B18-9A4F-B2EC1C152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57792"/>
        <c:axId val="45859968"/>
      </c:lineChart>
      <c:dateAx>
        <c:axId val="45857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859968"/>
        <c:crosses val="autoZero"/>
        <c:auto val="1"/>
        <c:lblOffset val="100"/>
        <c:baseTimeUnit val="years"/>
      </c:dateAx>
      <c:valAx>
        <c:axId val="45859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857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E2-484A-924F-31D563569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449472"/>
        <c:axId val="79476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3E2-484A-924F-31D563569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449472"/>
        <c:axId val="79476224"/>
      </c:lineChart>
      <c:dateAx>
        <c:axId val="79449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476224"/>
        <c:crosses val="autoZero"/>
        <c:auto val="1"/>
        <c:lblOffset val="100"/>
        <c:baseTimeUnit val="years"/>
      </c:dateAx>
      <c:valAx>
        <c:axId val="79476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449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66-402A-9E7D-DDF17EA2F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847424"/>
        <c:axId val="79849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E66-402A-9E7D-DDF17EA2F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847424"/>
        <c:axId val="79849344"/>
      </c:lineChart>
      <c:dateAx>
        <c:axId val="79847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849344"/>
        <c:crosses val="autoZero"/>
        <c:auto val="1"/>
        <c:lblOffset val="100"/>
        <c:baseTimeUnit val="years"/>
      </c:dateAx>
      <c:valAx>
        <c:axId val="79849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847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E7-414E-9942-FD96F21F8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887872"/>
        <c:axId val="91894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DE7-414E-9942-FD96F21F8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87872"/>
        <c:axId val="91894144"/>
      </c:lineChart>
      <c:dateAx>
        <c:axId val="91887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894144"/>
        <c:crosses val="autoZero"/>
        <c:auto val="1"/>
        <c:lblOffset val="100"/>
        <c:baseTimeUnit val="years"/>
      </c:dateAx>
      <c:valAx>
        <c:axId val="91894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887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12-40E6-BE2E-6E63D45C7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915392"/>
        <c:axId val="91917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012-40E6-BE2E-6E63D45C7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15392"/>
        <c:axId val="91917312"/>
      </c:lineChart>
      <c:dateAx>
        <c:axId val="91915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917312"/>
        <c:crosses val="autoZero"/>
        <c:auto val="1"/>
        <c:lblOffset val="100"/>
        <c:baseTimeUnit val="years"/>
      </c:dateAx>
      <c:valAx>
        <c:axId val="91917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915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9494.2099999999991</c:v>
                </c:pt>
                <c:pt idx="1">
                  <c:v>8802.39</c:v>
                </c:pt>
                <c:pt idx="2">
                  <c:v>7735.73</c:v>
                </c:pt>
                <c:pt idx="3">
                  <c:v>6752.48</c:v>
                </c:pt>
                <c:pt idx="4">
                  <c:v>5990.5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1A-4EF2-8146-3EA4FD606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009408"/>
        <c:axId val="93011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1569.13</c:v>
                </c:pt>
                <c:pt idx="1">
                  <c:v>1436</c:v>
                </c:pt>
                <c:pt idx="2">
                  <c:v>1434.89</c:v>
                </c:pt>
                <c:pt idx="3">
                  <c:v>1298.9100000000001</c:v>
                </c:pt>
                <c:pt idx="4">
                  <c:v>1144.94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41A-4EF2-8146-3EA4FD606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09408"/>
        <c:axId val="93011328"/>
      </c:lineChart>
      <c:dateAx>
        <c:axId val="93009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011328"/>
        <c:crosses val="autoZero"/>
        <c:auto val="1"/>
        <c:lblOffset val="100"/>
        <c:baseTimeUnit val="years"/>
      </c:date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009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4.3</c:v>
                </c:pt>
                <c:pt idx="1">
                  <c:v>4.28</c:v>
                </c:pt>
                <c:pt idx="2">
                  <c:v>4.41</c:v>
                </c:pt>
                <c:pt idx="3">
                  <c:v>4.8</c:v>
                </c:pt>
                <c:pt idx="4">
                  <c:v>4.99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7C-47FF-8C0E-26E4528F6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038464"/>
        <c:axId val="93048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64.63</c:v>
                </c:pt>
                <c:pt idx="1">
                  <c:v>66.56</c:v>
                </c:pt>
                <c:pt idx="2">
                  <c:v>66.22</c:v>
                </c:pt>
                <c:pt idx="3">
                  <c:v>69.87</c:v>
                </c:pt>
                <c:pt idx="4">
                  <c:v>88.16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67C-47FF-8C0E-26E4528F6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38464"/>
        <c:axId val="93048832"/>
      </c:lineChart>
      <c:dateAx>
        <c:axId val="93038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048832"/>
        <c:crosses val="autoZero"/>
        <c:auto val="1"/>
        <c:lblOffset val="100"/>
        <c:baseTimeUnit val="years"/>
      </c:dateAx>
      <c:valAx>
        <c:axId val="93048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038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838.4</c:v>
                </c:pt>
                <c:pt idx="1">
                  <c:v>802.34</c:v>
                </c:pt>
                <c:pt idx="2">
                  <c:v>804.05</c:v>
                </c:pt>
                <c:pt idx="3">
                  <c:v>771.87</c:v>
                </c:pt>
                <c:pt idx="4">
                  <c:v>609.04999999999995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0D-4010-953D-501183FEC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644928"/>
        <c:axId val="79651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245.75</c:v>
                </c:pt>
                <c:pt idx="1">
                  <c:v>244.29</c:v>
                </c:pt>
                <c:pt idx="2">
                  <c:v>246.72</c:v>
                </c:pt>
                <c:pt idx="3">
                  <c:v>234.96</c:v>
                </c:pt>
                <c:pt idx="4">
                  <c:v>173.89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C0D-4010-953D-501183FEC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644928"/>
        <c:axId val="79651200"/>
      </c:lineChart>
      <c:dateAx>
        <c:axId val="79644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651200"/>
        <c:crosses val="autoZero"/>
        <c:auto val="1"/>
        <c:lblOffset val="100"/>
        <c:baseTimeUnit val="years"/>
      </c:dateAx>
      <c:valAx>
        <c:axId val="79651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644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【1,225.44】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70" zoomScaleNormal="70" workbookViewId="0">
      <selection activeCell="B2" sqref="B2:BZ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 x14ac:dyDescent="0.15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 x14ac:dyDescent="0.15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山梨県　丹波山村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特定環境保全公共下水道</v>
      </c>
      <c r="Q8" s="47"/>
      <c r="R8" s="47"/>
      <c r="S8" s="47"/>
      <c r="T8" s="47"/>
      <c r="U8" s="47"/>
      <c r="V8" s="47"/>
      <c r="W8" s="47" t="str">
        <f>データ!L6</f>
        <v>D1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578</v>
      </c>
      <c r="AM8" s="49"/>
      <c r="AN8" s="49"/>
      <c r="AO8" s="49"/>
      <c r="AP8" s="49"/>
      <c r="AQ8" s="49"/>
      <c r="AR8" s="49"/>
      <c r="AS8" s="49"/>
      <c r="AT8" s="44">
        <f>データ!T6</f>
        <v>101.3</v>
      </c>
      <c r="AU8" s="44"/>
      <c r="AV8" s="44"/>
      <c r="AW8" s="44"/>
      <c r="AX8" s="44"/>
      <c r="AY8" s="44"/>
      <c r="AZ8" s="44"/>
      <c r="BA8" s="44"/>
      <c r="BB8" s="44">
        <f>データ!U6</f>
        <v>5.71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96.84</v>
      </c>
      <c r="Q10" s="44"/>
      <c r="R10" s="44"/>
      <c r="S10" s="44"/>
      <c r="T10" s="44"/>
      <c r="U10" s="44"/>
      <c r="V10" s="44"/>
      <c r="W10" s="44">
        <f>データ!Q6</f>
        <v>100</v>
      </c>
      <c r="X10" s="44"/>
      <c r="Y10" s="44"/>
      <c r="Z10" s="44"/>
      <c r="AA10" s="44"/>
      <c r="AB10" s="44"/>
      <c r="AC10" s="44"/>
      <c r="AD10" s="49">
        <f>データ!R6</f>
        <v>1200</v>
      </c>
      <c r="AE10" s="49"/>
      <c r="AF10" s="49"/>
      <c r="AG10" s="49"/>
      <c r="AH10" s="49"/>
      <c r="AI10" s="49"/>
      <c r="AJ10" s="49"/>
      <c r="AK10" s="2"/>
      <c r="AL10" s="49">
        <f>データ!V6</f>
        <v>552</v>
      </c>
      <c r="AM10" s="49"/>
      <c r="AN10" s="49"/>
      <c r="AO10" s="49"/>
      <c r="AP10" s="49"/>
      <c r="AQ10" s="49"/>
      <c r="AR10" s="49"/>
      <c r="AS10" s="49"/>
      <c r="AT10" s="44">
        <f>データ!W6</f>
        <v>0.35</v>
      </c>
      <c r="AU10" s="44"/>
      <c r="AV10" s="44"/>
      <c r="AW10" s="44"/>
      <c r="AX10" s="44"/>
      <c r="AY10" s="44"/>
      <c r="AZ10" s="44"/>
      <c r="BA10" s="44"/>
      <c r="BB10" s="44">
        <f>データ!X6</f>
        <v>1577.14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123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124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125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【1,225.44】</v>
      </c>
      <c r="I86" s="25" t="str">
        <f>データ!CA6</f>
        <v>【75.58】</v>
      </c>
      <c r="J86" s="25" t="str">
        <f>データ!CL6</f>
        <v>【215.23】</v>
      </c>
      <c r="K86" s="25" t="str">
        <f>データ!CW6</f>
        <v>【42.66】</v>
      </c>
      <c r="L86" s="25" t="str">
        <f>データ!DH6</f>
        <v>【82.67】</v>
      </c>
      <c r="M86" s="25" t="s">
        <v>56</v>
      </c>
      <c r="N86" s="25" t="s">
        <v>55</v>
      </c>
      <c r="O86" s="25" t="str">
        <f>データ!EO6</f>
        <v>【0.10】</v>
      </c>
    </row>
  </sheetData>
  <sheetProtection algorithmName="SHA-512" hashValue="M2ZuKs30dToFKL9bbBKzclkqtwU2k9Qo21y/yKhSfKj8F+Rz1oo7piE36QB6blLKKRupf+Opy8fwykQvS6z0lA==" saltValue="oN8XIuyu63hQKJapb6UVdg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69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70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71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72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73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74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75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76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77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78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79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80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 x14ac:dyDescent="0.15">
      <c r="A6" s="27" t="s">
        <v>109</v>
      </c>
      <c r="B6" s="32">
        <f>B7</f>
        <v>2017</v>
      </c>
      <c r="C6" s="32">
        <f t="shared" ref="C6:X6" si="3">C7</f>
        <v>194433</v>
      </c>
      <c r="D6" s="32">
        <f t="shared" si="3"/>
        <v>47</v>
      </c>
      <c r="E6" s="32">
        <f t="shared" si="3"/>
        <v>17</v>
      </c>
      <c r="F6" s="32">
        <f t="shared" si="3"/>
        <v>4</v>
      </c>
      <c r="G6" s="32">
        <f t="shared" si="3"/>
        <v>0</v>
      </c>
      <c r="H6" s="32" t="str">
        <f t="shared" si="3"/>
        <v>山梨県　丹波山村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特定環境保全公共下水道</v>
      </c>
      <c r="L6" s="32" t="str">
        <f t="shared" si="3"/>
        <v>D1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96.84</v>
      </c>
      <c r="Q6" s="33">
        <f t="shared" si="3"/>
        <v>100</v>
      </c>
      <c r="R6" s="33">
        <f t="shared" si="3"/>
        <v>1200</v>
      </c>
      <c r="S6" s="33">
        <f t="shared" si="3"/>
        <v>578</v>
      </c>
      <c r="T6" s="33">
        <f t="shared" si="3"/>
        <v>101.3</v>
      </c>
      <c r="U6" s="33">
        <f t="shared" si="3"/>
        <v>5.71</v>
      </c>
      <c r="V6" s="33">
        <f t="shared" si="3"/>
        <v>552</v>
      </c>
      <c r="W6" s="33">
        <f t="shared" si="3"/>
        <v>0.35</v>
      </c>
      <c r="X6" s="33">
        <f t="shared" si="3"/>
        <v>1577.14</v>
      </c>
      <c r="Y6" s="34">
        <f>IF(Y7="",NA(),Y7)</f>
        <v>50.06</v>
      </c>
      <c r="Z6" s="34">
        <f t="shared" ref="Z6:AH6" si="4">IF(Z7="",NA(),Z7)</f>
        <v>45.48</v>
      </c>
      <c r="AA6" s="34">
        <f t="shared" si="4"/>
        <v>50.83</v>
      </c>
      <c r="AB6" s="34">
        <f t="shared" si="4"/>
        <v>52.9</v>
      </c>
      <c r="AC6" s="34">
        <f t="shared" si="4"/>
        <v>66.03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9494.2099999999991</v>
      </c>
      <c r="BG6" s="34">
        <f t="shared" ref="BG6:BO6" si="7">IF(BG7="",NA(),BG7)</f>
        <v>8802.39</v>
      </c>
      <c r="BH6" s="34">
        <f t="shared" si="7"/>
        <v>7735.73</v>
      </c>
      <c r="BI6" s="34">
        <f t="shared" si="7"/>
        <v>6752.48</v>
      </c>
      <c r="BJ6" s="34">
        <f t="shared" si="7"/>
        <v>5990.5</v>
      </c>
      <c r="BK6" s="34">
        <f t="shared" si="7"/>
        <v>1569.13</v>
      </c>
      <c r="BL6" s="34">
        <f t="shared" si="7"/>
        <v>1436</v>
      </c>
      <c r="BM6" s="34">
        <f t="shared" si="7"/>
        <v>1434.89</v>
      </c>
      <c r="BN6" s="34">
        <f t="shared" si="7"/>
        <v>1298.9100000000001</v>
      </c>
      <c r="BO6" s="34">
        <f t="shared" si="7"/>
        <v>1144.94</v>
      </c>
      <c r="BP6" s="33" t="str">
        <f>IF(BP7="","",IF(BP7="-","【-】","【"&amp;SUBSTITUTE(TEXT(BP7,"#,##0.00"),"-","△")&amp;"】"))</f>
        <v>【1,225.44】</v>
      </c>
      <c r="BQ6" s="34">
        <f>IF(BQ7="",NA(),BQ7)</f>
        <v>4.3</v>
      </c>
      <c r="BR6" s="34">
        <f t="shared" ref="BR6:BZ6" si="8">IF(BR7="",NA(),BR7)</f>
        <v>4.28</v>
      </c>
      <c r="BS6" s="34">
        <f t="shared" si="8"/>
        <v>4.41</v>
      </c>
      <c r="BT6" s="34">
        <f t="shared" si="8"/>
        <v>4.8</v>
      </c>
      <c r="BU6" s="34">
        <f t="shared" si="8"/>
        <v>4.99</v>
      </c>
      <c r="BV6" s="34">
        <f t="shared" si="8"/>
        <v>64.63</v>
      </c>
      <c r="BW6" s="34">
        <f t="shared" si="8"/>
        <v>66.56</v>
      </c>
      <c r="BX6" s="34">
        <f t="shared" si="8"/>
        <v>66.22</v>
      </c>
      <c r="BY6" s="34">
        <f t="shared" si="8"/>
        <v>69.87</v>
      </c>
      <c r="BZ6" s="34">
        <f t="shared" si="8"/>
        <v>88.16</v>
      </c>
      <c r="CA6" s="33" t="str">
        <f>IF(CA7="","",IF(CA7="-","【-】","【"&amp;SUBSTITUTE(TEXT(CA7,"#,##0.00"),"-","△")&amp;"】"))</f>
        <v>【75.58】</v>
      </c>
      <c r="CB6" s="34">
        <f>IF(CB7="",NA(),CB7)</f>
        <v>838.4</v>
      </c>
      <c r="CC6" s="34">
        <f t="shared" ref="CC6:CK6" si="9">IF(CC7="",NA(),CC7)</f>
        <v>802.34</v>
      </c>
      <c r="CD6" s="34">
        <f t="shared" si="9"/>
        <v>804.05</v>
      </c>
      <c r="CE6" s="34">
        <f t="shared" si="9"/>
        <v>771.87</v>
      </c>
      <c r="CF6" s="34">
        <f t="shared" si="9"/>
        <v>609.04999999999995</v>
      </c>
      <c r="CG6" s="34">
        <f t="shared" si="9"/>
        <v>245.75</v>
      </c>
      <c r="CH6" s="34">
        <f t="shared" si="9"/>
        <v>244.29</v>
      </c>
      <c r="CI6" s="34">
        <f t="shared" si="9"/>
        <v>246.72</v>
      </c>
      <c r="CJ6" s="34">
        <f t="shared" si="9"/>
        <v>234.96</v>
      </c>
      <c r="CK6" s="34">
        <f t="shared" si="9"/>
        <v>173.89</v>
      </c>
      <c r="CL6" s="33" t="str">
        <f>IF(CL7="","",IF(CL7="-","【-】","【"&amp;SUBSTITUTE(TEXT(CL7,"#,##0.00"),"-","△")&amp;"】"))</f>
        <v>【215.23】</v>
      </c>
      <c r="CM6" s="34">
        <f>IF(CM7="",NA(),CM7)</f>
        <v>56.78</v>
      </c>
      <c r="CN6" s="34">
        <f t="shared" ref="CN6:CV6" si="10">IF(CN7="",NA(),CN7)</f>
        <v>56.68</v>
      </c>
      <c r="CO6" s="34">
        <f t="shared" si="10"/>
        <v>54.59</v>
      </c>
      <c r="CP6" s="34">
        <f t="shared" si="10"/>
        <v>52.71</v>
      </c>
      <c r="CQ6" s="34">
        <f t="shared" si="10"/>
        <v>63.88</v>
      </c>
      <c r="CR6" s="34">
        <f t="shared" si="10"/>
        <v>43.65</v>
      </c>
      <c r="CS6" s="34">
        <f t="shared" si="10"/>
        <v>43.58</v>
      </c>
      <c r="CT6" s="34">
        <f t="shared" si="10"/>
        <v>41.35</v>
      </c>
      <c r="CU6" s="34">
        <f t="shared" si="10"/>
        <v>42.9</v>
      </c>
      <c r="CV6" s="34">
        <f t="shared" si="10"/>
        <v>42.38</v>
      </c>
      <c r="CW6" s="33" t="str">
        <f>IF(CW7="","",IF(CW7="-","【-】","【"&amp;SUBSTITUTE(TEXT(CW7,"#,##0.00"),"-","△")&amp;"】"))</f>
        <v>【42.66】</v>
      </c>
      <c r="CX6" s="34">
        <f>IF(CX7="",NA(),CX7)</f>
        <v>98.98</v>
      </c>
      <c r="CY6" s="34">
        <f t="shared" ref="CY6:DG6" si="11">IF(CY7="",NA(),CY7)</f>
        <v>98.95</v>
      </c>
      <c r="CZ6" s="34">
        <f t="shared" si="11"/>
        <v>98.95</v>
      </c>
      <c r="DA6" s="34">
        <f t="shared" si="11"/>
        <v>98.93</v>
      </c>
      <c r="DB6" s="34">
        <f t="shared" si="11"/>
        <v>98.91</v>
      </c>
      <c r="DC6" s="34">
        <f t="shared" si="11"/>
        <v>82.2</v>
      </c>
      <c r="DD6" s="34">
        <f t="shared" si="11"/>
        <v>82.35</v>
      </c>
      <c r="DE6" s="34">
        <f t="shared" si="11"/>
        <v>82.9</v>
      </c>
      <c r="DF6" s="34">
        <f t="shared" si="11"/>
        <v>83.5</v>
      </c>
      <c r="DG6" s="34">
        <f t="shared" si="11"/>
        <v>87.01</v>
      </c>
      <c r="DH6" s="33" t="str">
        <f>IF(DH7="","",IF(DH7="-","【-】","【"&amp;SUBSTITUTE(TEXT(DH7,"#,##0.00"),"-","△")&amp;"】"))</f>
        <v>【82.67】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0.05</v>
      </c>
      <c r="EK6" s="34">
        <f t="shared" si="14"/>
        <v>0.04</v>
      </c>
      <c r="EL6" s="34">
        <f t="shared" si="14"/>
        <v>7.0000000000000007E-2</v>
      </c>
      <c r="EM6" s="34">
        <f t="shared" si="14"/>
        <v>0.09</v>
      </c>
      <c r="EN6" s="34">
        <f t="shared" si="14"/>
        <v>0.15</v>
      </c>
      <c r="EO6" s="33" t="str">
        <f>IF(EO7="","",IF(EO7="-","【-】","【"&amp;SUBSTITUTE(TEXT(EO7,"#,##0.00"),"-","△")&amp;"】"))</f>
        <v>【0.10】</v>
      </c>
    </row>
    <row r="7" spans="1:145" s="35" customFormat="1" x14ac:dyDescent="0.15">
      <c r="A7" s="27"/>
      <c r="B7" s="36">
        <v>2017</v>
      </c>
      <c r="C7" s="36">
        <v>194433</v>
      </c>
      <c r="D7" s="36">
        <v>47</v>
      </c>
      <c r="E7" s="36">
        <v>17</v>
      </c>
      <c r="F7" s="36">
        <v>4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96.84</v>
      </c>
      <c r="Q7" s="37">
        <v>100</v>
      </c>
      <c r="R7" s="37">
        <v>1200</v>
      </c>
      <c r="S7" s="37">
        <v>578</v>
      </c>
      <c r="T7" s="37">
        <v>101.3</v>
      </c>
      <c r="U7" s="37">
        <v>5.71</v>
      </c>
      <c r="V7" s="37">
        <v>552</v>
      </c>
      <c r="W7" s="37">
        <v>0.35</v>
      </c>
      <c r="X7" s="37">
        <v>1577.14</v>
      </c>
      <c r="Y7" s="37">
        <v>50.06</v>
      </c>
      <c r="Z7" s="37">
        <v>45.48</v>
      </c>
      <c r="AA7" s="37">
        <v>50.83</v>
      </c>
      <c r="AB7" s="37">
        <v>52.9</v>
      </c>
      <c r="AC7" s="37">
        <v>66.03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9494.2099999999991</v>
      </c>
      <c r="BG7" s="37">
        <v>8802.39</v>
      </c>
      <c r="BH7" s="37">
        <v>7735.73</v>
      </c>
      <c r="BI7" s="37">
        <v>6752.48</v>
      </c>
      <c r="BJ7" s="37">
        <v>5990.5</v>
      </c>
      <c r="BK7" s="37">
        <v>1569.13</v>
      </c>
      <c r="BL7" s="37">
        <v>1436</v>
      </c>
      <c r="BM7" s="37">
        <v>1434.89</v>
      </c>
      <c r="BN7" s="37">
        <v>1298.9100000000001</v>
      </c>
      <c r="BO7" s="37">
        <v>1144.94</v>
      </c>
      <c r="BP7" s="37">
        <v>1225.44</v>
      </c>
      <c r="BQ7" s="37">
        <v>4.3</v>
      </c>
      <c r="BR7" s="37">
        <v>4.28</v>
      </c>
      <c r="BS7" s="37">
        <v>4.41</v>
      </c>
      <c r="BT7" s="37">
        <v>4.8</v>
      </c>
      <c r="BU7" s="37">
        <v>4.99</v>
      </c>
      <c r="BV7" s="37">
        <v>64.63</v>
      </c>
      <c r="BW7" s="37">
        <v>66.56</v>
      </c>
      <c r="BX7" s="37">
        <v>66.22</v>
      </c>
      <c r="BY7" s="37">
        <v>69.87</v>
      </c>
      <c r="BZ7" s="37">
        <v>88.16</v>
      </c>
      <c r="CA7" s="37">
        <v>75.58</v>
      </c>
      <c r="CB7" s="37">
        <v>838.4</v>
      </c>
      <c r="CC7" s="37">
        <v>802.34</v>
      </c>
      <c r="CD7" s="37">
        <v>804.05</v>
      </c>
      <c r="CE7" s="37">
        <v>771.87</v>
      </c>
      <c r="CF7" s="37">
        <v>609.04999999999995</v>
      </c>
      <c r="CG7" s="37">
        <v>245.75</v>
      </c>
      <c r="CH7" s="37">
        <v>244.29</v>
      </c>
      <c r="CI7" s="37">
        <v>246.72</v>
      </c>
      <c r="CJ7" s="37">
        <v>234.96</v>
      </c>
      <c r="CK7" s="37">
        <v>173.89</v>
      </c>
      <c r="CL7" s="37">
        <v>215.23</v>
      </c>
      <c r="CM7" s="37">
        <v>56.78</v>
      </c>
      <c r="CN7" s="37">
        <v>56.68</v>
      </c>
      <c r="CO7" s="37">
        <v>54.59</v>
      </c>
      <c r="CP7" s="37">
        <v>52.71</v>
      </c>
      <c r="CQ7" s="37">
        <v>63.88</v>
      </c>
      <c r="CR7" s="37">
        <v>43.65</v>
      </c>
      <c r="CS7" s="37">
        <v>43.58</v>
      </c>
      <c r="CT7" s="37">
        <v>41.35</v>
      </c>
      <c r="CU7" s="37">
        <v>42.9</v>
      </c>
      <c r="CV7" s="37">
        <v>42.38</v>
      </c>
      <c r="CW7" s="37">
        <v>42.66</v>
      </c>
      <c r="CX7" s="37">
        <v>98.98</v>
      </c>
      <c r="CY7" s="37">
        <v>98.95</v>
      </c>
      <c r="CZ7" s="37">
        <v>98.95</v>
      </c>
      <c r="DA7" s="37">
        <v>98.93</v>
      </c>
      <c r="DB7" s="37">
        <v>98.91</v>
      </c>
      <c r="DC7" s="37">
        <v>82.2</v>
      </c>
      <c r="DD7" s="37">
        <v>82.35</v>
      </c>
      <c r="DE7" s="37">
        <v>82.9</v>
      </c>
      <c r="DF7" s="37">
        <v>83.5</v>
      </c>
      <c r="DG7" s="37">
        <v>87.01</v>
      </c>
      <c r="DH7" s="37">
        <v>82.67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0.05</v>
      </c>
      <c r="EK7" s="37">
        <v>0.04</v>
      </c>
      <c r="EL7" s="37">
        <v>7.0000000000000007E-2</v>
      </c>
      <c r="EM7" s="37">
        <v>0.09</v>
      </c>
      <c r="EN7" s="37">
        <v>0.15</v>
      </c>
      <c r="EO7" s="37">
        <v>0.1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hbis</cp:lastModifiedBy>
  <dcterms:created xsi:type="dcterms:W3CDTF">2018-12-03T09:14:10Z</dcterms:created>
  <dcterms:modified xsi:type="dcterms:W3CDTF">2019-02-05T08:10:22Z</dcterms:modified>
  <cp:category/>
</cp:coreProperties>
</file>