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H31決算統計（公営企業）\12 ★経営比較分析表★\02　H30決算分\06 ■県HP公表■\010 簡易水道\"/>
    </mc:Choice>
  </mc:AlternateContent>
  <workbookProtection workbookAlgorithmName="SHA-512" workbookHashValue="GVY3tOrDWD4scsipoNXQjDq2a2L0VOw+ejniaw7r/sad1fb0XcSbZUnwEyq4ttd23l26kC30gh66PIPbezW/KA==" workbookSaltValue="3OXxBlJsWP84BNtdAYBOfw==" workbookSpinCount="100000" lockStructure="1"/>
  <bookViews>
    <workbookView xWindow="0" yWindow="0" windowWidth="20400" windowHeight="715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<sst xmlns="http://schemas.openxmlformats.org/spreadsheetml/2006/main" count="225" uniqueCount="111">
  <si>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</si>
  <si>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</si>
  <si>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</si>
  <si>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</si>
  <si>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</si>
  <si>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</si>
  <si>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</si>
  <si>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</si>
  <si>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</si>
  <si>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</si>
  <si>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</si>
  <si>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</si>
  <si>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</si>
  <si>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</si>
  <si>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</si>
  <si>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</si>
  <si>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</si>
  <si>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</si>
  <si>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</si>
  <si>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</si>
  <si>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</si>
  <si>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</si>
  <si>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</si>
  <si>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</si>
  <si>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</si>
  <si>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</si>
  <si>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</si>
  <si>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</si>
  <si>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</si>
  <si>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</si>
  <si>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</si>
  <si>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</si>
  <si>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</si>
  <si>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</si>
  <si>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</si>
  <si>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</si>
  <si>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</si>
  <si>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</si>
  <si>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</si>
  <si>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</si>
  <si>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</si>
  <si>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</si>
  <si>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</si>
  <si>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</si>
  <si>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</si>
  <si>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</si>
  <si>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</si>
  <si>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</si>
  <si>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</si>
  <si>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</si>
  <si>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</si>
  <si>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</si>
  <si>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</si>
  <si>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</si>
  <si>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</si>
  <si>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</si>
  <si>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</si>
  <si>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</si>
  <si>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</si>
  <si>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</si>
  <si>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</si>
  <si>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</si>
  <si>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</si>
  <si>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</si>
  <si>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</si>
  <si>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</si>
  <si>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</si>
  <si>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</si>
  <si>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</si>
  <si>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</si>
  <si>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</si>
  <si>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</si>
  <si>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</si>
  <si>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</si>
  <si>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</si>
  <si>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</si>
  <si>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</si>
  <si>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</si>
  <si>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</si>
  <si>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</si>
  <si>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</si>
  <si>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</si>
  <si>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</si>
  <si>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</si>
  <si>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</si>
  <si>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</si>
  <si>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</si>
  <si>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</si>
  <si>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</si>
  <si>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</si>
  <si>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</si>
  <si>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</si>
  <si>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</si>
  <si>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</si>
  <si>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</si>
  <si>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大月市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</si>
  <si>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</si>
  <si>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</si>
  <si>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</si>
  <si>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</si>
  <si>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</si>
  <si>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</si>
  <si>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</si>
  <si>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</si>
  <si>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</si>
  <si>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</si>
  <si>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</si>
  <si>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</si>
  <si>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供用開始から３０年以上経過した未改良の配水管が多く存在し、見えない漏水による有収率の低下が見受けられる。また、水道施設（配水池、ポンプ等）においても耐用年数を超えている施設があり、故障のたびに修理や取替をしている状況である。一部の施設では、配水池の容量不足や渇水期の取水量確保などの課題があり、計画的な施設の更新が必要となっている。このため、大月市簡易水道事業等の将来構想（ビジョン）に基づき、今後における施設更新計画の素案を策定しており、令和２年度から順次簡易水道事業の施設整備工事を実施する予定で準備を進めている。
</t>
    <rPh sb="204" eb="206">
      <t>シセツ</t>
    </rPh>
    <rPh sb="221" eb="223">
      <t>レイワ</t>
    </rPh>
    <rPh sb="224" eb="226">
      <t>ネンド</t>
    </rPh>
    <rPh sb="228" eb="230">
      <t>ジュンジ</t>
    </rPh>
    <rPh sb="230" eb="232">
      <t>カンイ</t>
    </rPh>
    <rPh sb="232" eb="234">
      <t>スイドウ</t>
    </rPh>
    <rPh sb="234" eb="236">
      <t>ジギョウ</t>
    </rPh>
    <rPh sb="237" eb="239">
      <t>シセツ</t>
    </rPh>
    <rPh sb="239" eb="241">
      <t>セイビ</t>
    </rPh>
    <rPh sb="241" eb="243">
      <t>コウジ</t>
    </rPh>
    <rPh sb="244" eb="246">
      <t>ジッシ</t>
    </rPh>
    <rPh sb="248" eb="250">
      <t>ヨテイ</t>
    </rPh>
    <rPh sb="251" eb="253">
      <t>ジュンビ</t>
    </rPh>
    <rPh sb="254" eb="255">
      <t>スス</t>
    </rPh>
    <phoneticPr fontId="4"/>
  </si>
  <si>
    <t xml:space="preserve">・水道料金収入の基盤となる有収水量は、給水人口の減少や近年の節水機器の普及などから年々減少していることから給水収益の増加が見込めないため、一般会計からの繰入金で収入が保たれている状況となっている。施設の老朽化や水源確保も大きな課題となっているため、早急な施設整備を実施するとともに、簡易水道事業全体の財務体質の改善を図り、将来にわたって安定した水道水の供給に資するため、今後の見通し、料金水準の設定、財源の確保など更なる経営改善に向けた取り組みを行うこととする。
</t>
    <rPh sb="41" eb="43">
      <t>ネンネン</t>
    </rPh>
    <rPh sb="53" eb="55">
      <t>キュウスイ</t>
    </rPh>
    <rPh sb="55" eb="57">
      <t>シュウエキ</t>
    </rPh>
    <rPh sb="58" eb="60">
      <t>ゾウカ</t>
    </rPh>
    <rPh sb="61" eb="63">
      <t>ミコ</t>
    </rPh>
    <rPh sb="69" eb="71">
      <t>イッパン</t>
    </rPh>
    <rPh sb="71" eb="73">
      <t>カイケイ</t>
    </rPh>
    <rPh sb="76" eb="78">
      <t>クリイレ</t>
    </rPh>
    <rPh sb="78" eb="79">
      <t>キン</t>
    </rPh>
    <rPh sb="80" eb="82">
      <t>シュウニュウ</t>
    </rPh>
    <rPh sb="83" eb="84">
      <t>タモ</t>
    </rPh>
    <rPh sb="89" eb="91">
      <t>ジョウキョウ</t>
    </rPh>
    <rPh sb="98" eb="100">
      <t>シセツ</t>
    </rPh>
    <rPh sb="101" eb="104">
      <t>ロウキュウカ</t>
    </rPh>
    <rPh sb="105" eb="107">
      <t>スイゲン</t>
    </rPh>
    <rPh sb="107" eb="109">
      <t>カクホ</t>
    </rPh>
    <rPh sb="110" eb="111">
      <t>オオ</t>
    </rPh>
    <rPh sb="113" eb="115">
      <t>カダイ</t>
    </rPh>
    <rPh sb="124" eb="126">
      <t>ソウキュウ</t>
    </rPh>
    <rPh sb="127" eb="129">
      <t>シセツ</t>
    </rPh>
    <rPh sb="129" eb="131">
      <t>セイビ</t>
    </rPh>
    <rPh sb="132" eb="134">
      <t>ジッシ</t>
    </rPh>
    <rPh sb="185" eb="187">
      <t>コンゴ</t>
    </rPh>
    <rPh sb="188" eb="190">
      <t>ミトオ</t>
    </rPh>
    <rPh sb="192" eb="194">
      <t>リョウキン</t>
    </rPh>
    <rPh sb="194" eb="196">
      <t>スイジュン</t>
    </rPh>
    <rPh sb="197" eb="199">
      <t>セッテイ</t>
    </rPh>
    <rPh sb="200" eb="202">
      <t>ザイゲン</t>
    </rPh>
    <rPh sb="203" eb="205">
      <t>カクホ</t>
    </rPh>
    <rPh sb="207" eb="208">
      <t>サラ</t>
    </rPh>
    <rPh sb="210" eb="212">
      <t>ケイエイ</t>
    </rPh>
    <rPh sb="212" eb="214">
      <t>カイゼン</t>
    </rPh>
    <rPh sb="215" eb="216">
      <t>ム</t>
    </rPh>
    <rPh sb="218" eb="219">
      <t>ト</t>
    </rPh>
    <rPh sb="220" eb="221">
      <t>ク</t>
    </rPh>
    <rPh sb="223" eb="224">
      <t>オコナ</t>
    </rPh>
    <phoneticPr fontId="4"/>
  </si>
  <si>
    <t>①収益的収支比率は、平成３０年１０月に料金改定を行い若干改善されているが、一般会計からの繰入金に頼っている状況にあるため、今後も簡易水道事業の安定的な運営と健全経営に努めるため、継続して料金改定に取り組む必要がある。
④給水収益に対する地方債残高は、類似団体と比較すると若干下回っているが、必要な更新を先送りし、新たな借り入れを行っていないため企業債残高が少額となっているに過ぎない。
⑤料金回収率は、類似団体平均値を大きく下回っており、給水費用を料金収入で賄えず一般会計から基準外の繰入金に依存している状況にあり、適切な料金収入の確保が必要である。
⑥給水原価は、ほぼ横ばいを推移しており、給水費用は良好といえるが、今後の老朽化施設の更新により地方債費用等の増加が見込まれる。
⑦施設利用率は、有収率の減少により利用率が増加した原因と考える。
⑧有収率については、施設台帳に基づく徹底管理と現場状況の把握を進め、向上に努めているものの年々低下傾向にあり、更なる現場管理の効率化に取り組み老朽管路の計画的に更新を実施する必要がある。</t>
    <rPh sb="1" eb="3">
      <t>シュウエキ</t>
    </rPh>
    <rPh sb="3" eb="4">
      <t>テキ</t>
    </rPh>
    <rPh sb="4" eb="6">
      <t>シュウシ</t>
    </rPh>
    <rPh sb="6" eb="8">
      <t>ヒリツ</t>
    </rPh>
    <rPh sb="10" eb="12">
      <t>ヘイセイ</t>
    </rPh>
    <rPh sb="19" eb="21">
      <t>リョウキン</t>
    </rPh>
    <rPh sb="21" eb="23">
      <t>カイテイ</t>
    </rPh>
    <rPh sb="24" eb="25">
      <t>オコナ</t>
    </rPh>
    <rPh sb="26" eb="28">
      <t>ジャッカン</t>
    </rPh>
    <rPh sb="28" eb="30">
      <t>カイゼン</t>
    </rPh>
    <rPh sb="46" eb="47">
      <t>キン</t>
    </rPh>
    <rPh sb="89" eb="91">
      <t>ケイゾク</t>
    </rPh>
    <rPh sb="110" eb="112">
      <t>キュウスイ</t>
    </rPh>
    <rPh sb="112" eb="114">
      <t>シュウエキ</t>
    </rPh>
    <rPh sb="115" eb="116">
      <t>タイ</t>
    </rPh>
    <rPh sb="118" eb="121">
      <t>チホウサイ</t>
    </rPh>
    <rPh sb="121" eb="123">
      <t>ザンダカ</t>
    </rPh>
    <rPh sb="125" eb="127">
      <t>ルイジ</t>
    </rPh>
    <rPh sb="127" eb="129">
      <t>ダンタイ</t>
    </rPh>
    <rPh sb="130" eb="132">
      <t>ヒカク</t>
    </rPh>
    <rPh sb="135" eb="137">
      <t>ジャッカン</t>
    </rPh>
    <rPh sb="137" eb="139">
      <t>シタマワ</t>
    </rPh>
    <rPh sb="145" eb="147">
      <t>ヒツヨウ</t>
    </rPh>
    <rPh sb="148" eb="150">
      <t>コウシン</t>
    </rPh>
    <rPh sb="151" eb="153">
      <t>サキオク</t>
    </rPh>
    <rPh sb="156" eb="157">
      <t>アラ</t>
    </rPh>
    <rPh sb="159" eb="160">
      <t>カ</t>
    </rPh>
    <rPh sb="161" eb="162">
      <t>イ</t>
    </rPh>
    <rPh sb="164" eb="165">
      <t>オコナ</t>
    </rPh>
    <rPh sb="172" eb="174">
      <t>キギョウ</t>
    </rPh>
    <rPh sb="174" eb="175">
      <t>サイ</t>
    </rPh>
    <rPh sb="175" eb="177">
      <t>ザンダカ</t>
    </rPh>
    <rPh sb="178" eb="180">
      <t>ショウガク</t>
    </rPh>
    <rPh sb="187" eb="188">
      <t>ス</t>
    </rPh>
    <rPh sb="194" eb="196">
      <t>リョウキン</t>
    </rPh>
    <rPh sb="196" eb="198">
      <t>カイシュウ</t>
    </rPh>
    <rPh sb="198" eb="199">
      <t>リツ</t>
    </rPh>
    <rPh sb="201" eb="203">
      <t>ルイジ</t>
    </rPh>
    <rPh sb="203" eb="205">
      <t>ダンタイ</t>
    </rPh>
    <rPh sb="205" eb="208">
      <t>ヘイキンチ</t>
    </rPh>
    <rPh sb="209" eb="210">
      <t>オオ</t>
    </rPh>
    <rPh sb="212" eb="214">
      <t>シタマワ</t>
    </rPh>
    <rPh sb="219" eb="221">
      <t>キュウスイ</t>
    </rPh>
    <rPh sb="221" eb="223">
      <t>ヒヨウ</t>
    </rPh>
    <rPh sb="224" eb="226">
      <t>リョウキン</t>
    </rPh>
    <rPh sb="226" eb="228">
      <t>シュウニュウ</t>
    </rPh>
    <rPh sb="229" eb="230">
      <t>マカナ</t>
    </rPh>
    <rPh sb="232" eb="234">
      <t>イッパン</t>
    </rPh>
    <rPh sb="234" eb="236">
      <t>カイケイ</t>
    </rPh>
    <rPh sb="238" eb="240">
      <t>キジュン</t>
    </rPh>
    <rPh sb="240" eb="241">
      <t>ガイ</t>
    </rPh>
    <rPh sb="242" eb="244">
      <t>クリイレ</t>
    </rPh>
    <rPh sb="244" eb="245">
      <t>キン</t>
    </rPh>
    <rPh sb="246" eb="248">
      <t>イゾン</t>
    </rPh>
    <rPh sb="252" eb="254">
      <t>ジョウキョウ</t>
    </rPh>
    <rPh sb="258" eb="260">
      <t>テキセツ</t>
    </rPh>
    <rPh sb="261" eb="263">
      <t>リョウキン</t>
    </rPh>
    <rPh sb="263" eb="265">
      <t>シュウニュウ</t>
    </rPh>
    <rPh sb="266" eb="268">
      <t>カクホ</t>
    </rPh>
    <rPh sb="269" eb="271">
      <t>ヒツヨウ</t>
    </rPh>
    <rPh sb="277" eb="279">
      <t>キュウスイ</t>
    </rPh>
    <rPh sb="279" eb="281">
      <t>ゲンカ</t>
    </rPh>
    <rPh sb="285" eb="286">
      <t>ヨコ</t>
    </rPh>
    <rPh sb="289" eb="291">
      <t>スイイ</t>
    </rPh>
    <rPh sb="296" eb="298">
      <t>キュウスイ</t>
    </rPh>
    <rPh sb="298" eb="300">
      <t>ヒヨウ</t>
    </rPh>
    <rPh sb="301" eb="303">
      <t>リョウコウ</t>
    </rPh>
    <rPh sb="309" eb="311">
      <t>コンゴ</t>
    </rPh>
    <rPh sb="312" eb="315">
      <t>ロウキュウカ</t>
    </rPh>
    <rPh sb="315" eb="317">
      <t>シセツ</t>
    </rPh>
    <rPh sb="318" eb="320">
      <t>コウシン</t>
    </rPh>
    <rPh sb="326" eb="328">
      <t>ヒヨウ</t>
    </rPh>
    <rPh sb="328" eb="329">
      <t>トウ</t>
    </rPh>
    <rPh sb="330" eb="332">
      <t>ゾウカ</t>
    </rPh>
    <rPh sb="333" eb="335">
      <t>ミコ</t>
    </rPh>
    <rPh sb="341" eb="343">
      <t>シセツ</t>
    </rPh>
    <rPh sb="343" eb="345">
      <t>リヨウ</t>
    </rPh>
    <rPh sb="345" eb="346">
      <t>リツ</t>
    </rPh>
    <rPh sb="348" eb="351">
      <t>ユウシュウリツ</t>
    </rPh>
    <rPh sb="352" eb="354">
      <t>ゲンショウ</t>
    </rPh>
    <rPh sb="357" eb="360">
      <t>リヨウリツ</t>
    </rPh>
    <rPh sb="361" eb="363">
      <t>ゾウカ</t>
    </rPh>
    <rPh sb="365" eb="367">
      <t>ゲンイン</t>
    </rPh>
    <rPh sb="368" eb="369">
      <t>カンガ</t>
    </rPh>
    <rPh sb="440" eb="441">
      <t>ト</t>
    </rPh>
    <rPh sb="442" eb="443">
      <t>ク</t>
    </rPh>
    <rPh sb="444" eb="446">
      <t>ロウキュウ</t>
    </rPh>
    <rPh sb="446" eb="448">
      <t>カンロ</t>
    </rPh>
    <rPh sb="449" eb="451">
      <t>ケイカク</t>
    </rPh>
    <rPh sb="451" eb="452">
      <t>テキ</t>
    </rPh>
    <rPh sb="453" eb="455">
      <t>コウシン</t>
    </rPh>
    <rPh sb="456" eb="45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</si>
</sst>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D9F-49F6-81A2-67B64724802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c:ext xmlns:c16="http://schemas.microsoft.com/office/drawing/2014/chart" uri="{C3380CC4-5D6E-409C-BE32-E72D297353CC}">
              <c16:uniqueId val="{00000001-AD9F-49F6-81A2-67B64724802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66.86</c:v>
                </c:pt>
                <c:pt idx="1">
                  <c:v>65.31</c:v>
                </c:pt>
                <c:pt idx="2">
                  <c:v>63.74</c:v>
                </c:pt>
                <c:pt idx="3">
                  <c:v>62.94</c:v>
                </c:pt>
                <c:pt idx="4">
                  <c:v>64.36</c:v>
                </c:pt>
              </c:numCache>
            </c:numRef>
          </c:val>
          <c:extLst>
            <c:ext xmlns:c16="http://schemas.microsoft.com/office/drawing/2014/chart" uri="{C3380CC4-5D6E-409C-BE32-E72D297353CC}">
              <c16:uniqueId val="{00000000-6E84-45D6-8763-442F6F8C29F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c:ext xmlns:c16="http://schemas.microsoft.com/office/drawing/2014/chart" uri="{C3380CC4-5D6E-409C-BE32-E72D297353CC}">
              <c16:uniqueId val="{00000001-6E84-45D6-8763-442F6F8C29F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72.25</c:v>
                </c:pt>
                <c:pt idx="1">
                  <c:v>72.11</c:v>
                </c:pt>
                <c:pt idx="2">
                  <c:v>72.27</c:v>
                </c:pt>
                <c:pt idx="3">
                  <c:v>73.209999999999994</c:v>
                </c:pt>
                <c:pt idx="4">
                  <c:v>69.38</c:v>
                </c:pt>
              </c:numCache>
            </c:numRef>
          </c:val>
          <c:extLst>
            <c:ext xmlns:c16="http://schemas.microsoft.com/office/drawing/2014/chart" uri="{C3380CC4-5D6E-409C-BE32-E72D297353CC}">
              <c16:uniqueId val="{00000000-6EDB-45F2-B5F3-3875F7CE1D9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c:ext xmlns:c16="http://schemas.microsoft.com/office/drawing/2014/chart" uri="{C3380CC4-5D6E-409C-BE32-E72D297353CC}">
              <c16:uniqueId val="{00000001-6EDB-45F2-B5F3-3875F7CE1D9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82.26</c:v>
                </c:pt>
                <c:pt idx="1">
                  <c:v>84.54</c:v>
                </c:pt>
                <c:pt idx="2">
                  <c:v>92.17</c:v>
                </c:pt>
                <c:pt idx="3">
                  <c:v>82.09</c:v>
                </c:pt>
                <c:pt idx="4">
                  <c:v>85.92</c:v>
                </c:pt>
              </c:numCache>
            </c:numRef>
          </c:val>
          <c:extLst>
            <c:ext xmlns:c16="http://schemas.microsoft.com/office/drawing/2014/chart" uri="{C3380CC4-5D6E-409C-BE32-E72D297353CC}">
              <c16:uniqueId val="{00000000-6FE2-41E9-A472-6C06293E82D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c:ext xmlns:c16="http://schemas.microsoft.com/office/drawing/2014/chart" uri="{C3380CC4-5D6E-409C-BE32-E72D297353CC}">
              <c16:uniqueId val="{00000001-6FE2-41E9-A472-6C06293E82D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BE-4E91-A4FE-D116F79CB92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BE-4E91-A4FE-D116F79CB92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F3-4F0A-AAD2-375FD83EA85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F3-4F0A-AAD2-375FD83EA85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30-4235-B720-9FCB5D087E9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30-4235-B720-9FCB5D087E9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83-4F25-9A91-3FA1C21E23B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83-4F25-9A91-3FA1C21E23B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1316.2</c:v>
                </c:pt>
                <c:pt idx="1">
                  <c:v>1248.0899999999999</c:v>
                </c:pt>
                <c:pt idx="2">
                  <c:v>1088.49</c:v>
                </c:pt>
                <c:pt idx="3">
                  <c:v>1099.26</c:v>
                </c:pt>
                <c:pt idx="4">
                  <c:v>979.39</c:v>
                </c:pt>
              </c:numCache>
            </c:numRef>
          </c:val>
          <c:extLst>
            <c:ext xmlns:c16="http://schemas.microsoft.com/office/drawing/2014/chart" uri="{C3380CC4-5D6E-409C-BE32-E72D297353CC}">
              <c16:uniqueId val="{00000000-3294-4BFE-B031-FA98E573892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c:ext xmlns:c16="http://schemas.microsoft.com/office/drawing/2014/chart" uri="{C3380CC4-5D6E-409C-BE32-E72D297353CC}">
              <c16:uniqueId val="{00000001-3294-4BFE-B031-FA98E573892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48.93</c:v>
                </c:pt>
                <c:pt idx="1">
                  <c:v>50.23</c:v>
                </c:pt>
                <c:pt idx="2">
                  <c:v>51.59</c:v>
                </c:pt>
                <c:pt idx="3">
                  <c:v>48.39</c:v>
                </c:pt>
                <c:pt idx="4">
                  <c:v>52.42</c:v>
                </c:pt>
              </c:numCache>
            </c:numRef>
          </c:val>
          <c:extLst>
            <c:ext xmlns:c16="http://schemas.microsoft.com/office/drawing/2014/chart" uri="{C3380CC4-5D6E-409C-BE32-E72D297353CC}">
              <c16:uniqueId val="{00000000-10EE-4BC0-AC84-588E071F141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c:ext xmlns:c16="http://schemas.microsoft.com/office/drawing/2014/chart" uri="{C3380CC4-5D6E-409C-BE32-E72D297353CC}">
              <c16:uniqueId val="{00000001-10EE-4BC0-AC84-588E071F141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177.18</c:v>
                </c:pt>
                <c:pt idx="1">
                  <c:v>175.43</c:v>
                </c:pt>
                <c:pt idx="2">
                  <c:v>185.46</c:v>
                </c:pt>
                <c:pt idx="3">
                  <c:v>186.08</c:v>
                </c:pt>
                <c:pt idx="4">
                  <c:v>188.37</c:v>
                </c:pt>
              </c:numCache>
            </c:numRef>
          </c:val>
          <c:extLst>
            <c:ext xmlns:c16="http://schemas.microsoft.com/office/drawing/2014/chart" uri="{C3380CC4-5D6E-409C-BE32-E72D297353CC}">
              <c16:uniqueId val="{00000000-4BD5-4410-BD3A-6A5306379B1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c:ext xmlns:c16="http://schemas.microsoft.com/office/drawing/2014/chart" uri="{C3380CC4-5D6E-409C-BE32-E72D297353CC}">
              <c16:uniqueId val="{00000001-4BD5-4410-BD3A-6A5306379B1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E6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大月市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24289</v>
      </c>
      <c r="AM8" s="66"/>
      <c r="AN8" s="66"/>
      <c r="AO8" s="66"/>
      <c r="AP8" s="66"/>
      <c r="AQ8" s="66"/>
      <c r="AR8" s="66"/>
      <c r="AS8" s="66"/>
      <c r="AT8" s="65">
        <f>データ!$S$6</f>
        <v>280.25</v>
      </c>
      <c r="AU8" s="65"/>
      <c r="AV8" s="65"/>
      <c r="AW8" s="65"/>
      <c r="AX8" s="65"/>
      <c r="AY8" s="65"/>
      <c r="AZ8" s="65"/>
      <c r="BA8" s="65"/>
      <c r="BB8" s="65">
        <f>データ!$T$6</f>
        <v>86.67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25.5</v>
      </c>
      <c r="Q10" s="65"/>
      <c r="R10" s="65"/>
      <c r="S10" s="65"/>
      <c r="T10" s="65"/>
      <c r="U10" s="65"/>
      <c r="V10" s="65"/>
      <c r="W10" s="66">
        <f>データ!$Q$6</f>
        <v>2224</v>
      </c>
      <c r="X10" s="66"/>
      <c r="Y10" s="66"/>
      <c r="Z10" s="66"/>
      <c r="AA10" s="66"/>
      <c r="AB10" s="66"/>
      <c r="AC10" s="66"/>
      <c r="AD10" s="2"/>
      <c r="AE10" s="2"/>
      <c r="AF10" s="2"/>
      <c r="AG10" s="2"/>
      <c r="AH10" s="2"/>
      <c r="AI10" s="2"/>
      <c r="AJ10" s="2"/>
      <c r="AK10" s="2"/>
      <c r="AL10" s="66">
        <f>データ!$U$6</f>
        <v>6131</v>
      </c>
      <c r="AM10" s="66"/>
      <c r="AN10" s="66"/>
      <c r="AO10" s="66"/>
      <c r="AP10" s="66"/>
      <c r="AQ10" s="66"/>
      <c r="AR10" s="66"/>
      <c r="AS10" s="66"/>
      <c r="AT10" s="65">
        <f>データ!$V$6</f>
        <v>8.6300000000000008</v>
      </c>
      <c r="AU10" s="65"/>
      <c r="AV10" s="65"/>
      <c r="AW10" s="65"/>
      <c r="AX10" s="65"/>
      <c r="AY10" s="65"/>
      <c r="AZ10" s="65"/>
      <c r="BA10" s="65"/>
      <c r="BB10" s="65">
        <f>データ!$W$6</f>
        <v>710.43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110</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108</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zLbFOaSOHY4WuX3Xe2S7brF8a+A872YkgfkZirR0cDeazE1dElxZJiuI5oHo1BcT+d2QsrAV29RX2Uask85Esg==" saltValue="KkzOsx5rGTHK9O3OiR6Z+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192066</v>
      </c>
      <c r="D6" s="34">
        <f t="shared" si="3"/>
        <v>47</v>
      </c>
      <c r="E6" s="34">
        <f t="shared" si="3"/>
        <v>1</v>
      </c>
      <c r="F6" s="34">
        <f t="shared" si="3"/>
        <v>0</v>
      </c>
      <c r="G6" s="34">
        <f t="shared" si="3"/>
        <v>0</v>
      </c>
      <c r="H6" s="34" t="str">
        <f t="shared" si="3"/>
        <v>山梨県　大月市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25.5</v>
      </c>
      <c r="Q6" s="35">
        <f t="shared" si="3"/>
        <v>2224</v>
      </c>
      <c r="R6" s="35">
        <f t="shared" si="3"/>
        <v>24289</v>
      </c>
      <c r="S6" s="35">
        <f t="shared" si="3"/>
        <v>280.25</v>
      </c>
      <c r="T6" s="35">
        <f t="shared" si="3"/>
        <v>86.67</v>
      </c>
      <c r="U6" s="35">
        <f t="shared" si="3"/>
        <v>6131</v>
      </c>
      <c r="V6" s="35">
        <f t="shared" si="3"/>
        <v>8.6300000000000008</v>
      </c>
      <c r="W6" s="35">
        <f t="shared" si="3"/>
        <v>710.43</v>
      </c>
      <c r="X6" s="36">
        <f>IF(X7="",NA(),X7)</f>
        <v>82.26</v>
      </c>
      <c r="Y6" s="36">
        <f t="shared" ref="Y6:AG6" si="4">IF(Y7="",NA(),Y7)</f>
        <v>84.54</v>
      </c>
      <c r="Z6" s="36">
        <f t="shared" si="4"/>
        <v>92.17</v>
      </c>
      <c r="AA6" s="36">
        <f t="shared" si="4"/>
        <v>82.09</v>
      </c>
      <c r="AB6" s="36">
        <f t="shared" si="4"/>
        <v>85.92</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1316.2</v>
      </c>
      <c r="BF6" s="36">
        <f t="shared" ref="BF6:BN6" si="7">IF(BF7="",NA(),BF7)</f>
        <v>1248.0899999999999</v>
      </c>
      <c r="BG6" s="36">
        <f t="shared" si="7"/>
        <v>1088.49</v>
      </c>
      <c r="BH6" s="36">
        <f t="shared" si="7"/>
        <v>1099.26</v>
      </c>
      <c r="BI6" s="36">
        <f t="shared" si="7"/>
        <v>979.39</v>
      </c>
      <c r="BJ6" s="36">
        <f t="shared" si="7"/>
        <v>1228.58</v>
      </c>
      <c r="BK6" s="36">
        <f t="shared" si="7"/>
        <v>1280.18</v>
      </c>
      <c r="BL6" s="36">
        <f t="shared" si="7"/>
        <v>1346.23</v>
      </c>
      <c r="BM6" s="36">
        <f t="shared" si="7"/>
        <v>1295.06</v>
      </c>
      <c r="BN6" s="36">
        <f t="shared" si="7"/>
        <v>1168.7</v>
      </c>
      <c r="BO6" s="35" t="str">
        <f>IF(BO7="","",IF(BO7="-","【-】","【"&amp;SUBSTITUTE(TEXT(BO7,"#,##0.00"),"-","△")&amp;"】"))</f>
        <v>【1,074.14】</v>
      </c>
      <c r="BP6" s="36">
        <f>IF(BP7="",NA(),BP7)</f>
        <v>48.93</v>
      </c>
      <c r="BQ6" s="36">
        <f t="shared" ref="BQ6:BY6" si="8">IF(BQ7="",NA(),BQ7)</f>
        <v>50.23</v>
      </c>
      <c r="BR6" s="36">
        <f t="shared" si="8"/>
        <v>51.59</v>
      </c>
      <c r="BS6" s="36">
        <f t="shared" si="8"/>
        <v>48.39</v>
      </c>
      <c r="BT6" s="36">
        <f t="shared" si="8"/>
        <v>52.42</v>
      </c>
      <c r="BU6" s="36">
        <f t="shared" si="8"/>
        <v>53.81</v>
      </c>
      <c r="BV6" s="36">
        <f t="shared" si="8"/>
        <v>53.62</v>
      </c>
      <c r="BW6" s="36">
        <f t="shared" si="8"/>
        <v>53.41</v>
      </c>
      <c r="BX6" s="36">
        <f t="shared" si="8"/>
        <v>53.29</v>
      </c>
      <c r="BY6" s="36">
        <f t="shared" si="8"/>
        <v>53.59</v>
      </c>
      <c r="BZ6" s="35" t="str">
        <f>IF(BZ7="","",IF(BZ7="-","【-】","【"&amp;SUBSTITUTE(TEXT(BZ7,"#,##0.00"),"-","△")&amp;"】"))</f>
        <v>【54.36】</v>
      </c>
      <c r="CA6" s="36">
        <f>IF(CA7="",NA(),CA7)</f>
        <v>177.18</v>
      </c>
      <c r="CB6" s="36">
        <f t="shared" ref="CB6:CJ6" si="9">IF(CB7="",NA(),CB7)</f>
        <v>175.43</v>
      </c>
      <c r="CC6" s="36">
        <f t="shared" si="9"/>
        <v>185.46</v>
      </c>
      <c r="CD6" s="36">
        <f t="shared" si="9"/>
        <v>186.08</v>
      </c>
      <c r="CE6" s="36">
        <f t="shared" si="9"/>
        <v>188.37</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66.86</v>
      </c>
      <c r="CM6" s="36">
        <f t="shared" ref="CM6:CU6" si="10">IF(CM7="",NA(),CM7)</f>
        <v>65.31</v>
      </c>
      <c r="CN6" s="36">
        <f t="shared" si="10"/>
        <v>63.74</v>
      </c>
      <c r="CO6" s="36">
        <f t="shared" si="10"/>
        <v>62.94</v>
      </c>
      <c r="CP6" s="36">
        <f t="shared" si="10"/>
        <v>64.36</v>
      </c>
      <c r="CQ6" s="36">
        <f t="shared" si="10"/>
        <v>58.96</v>
      </c>
      <c r="CR6" s="36">
        <f t="shared" si="10"/>
        <v>58.1</v>
      </c>
      <c r="CS6" s="36">
        <f t="shared" si="10"/>
        <v>56.19</v>
      </c>
      <c r="CT6" s="36">
        <f t="shared" si="10"/>
        <v>56.65</v>
      </c>
      <c r="CU6" s="36">
        <f t="shared" si="10"/>
        <v>56.41</v>
      </c>
      <c r="CV6" s="35" t="str">
        <f>IF(CV7="","",IF(CV7="-","【-】","【"&amp;SUBSTITUTE(TEXT(CV7,"#,##0.00"),"-","△")&amp;"】"))</f>
        <v>【55.95】</v>
      </c>
      <c r="CW6" s="36">
        <f>IF(CW7="",NA(),CW7)</f>
        <v>72.25</v>
      </c>
      <c r="CX6" s="36">
        <f t="shared" ref="CX6:DF6" si="11">IF(CX7="",NA(),CX7)</f>
        <v>72.11</v>
      </c>
      <c r="CY6" s="36">
        <f t="shared" si="11"/>
        <v>72.27</v>
      </c>
      <c r="CZ6" s="36">
        <f t="shared" si="11"/>
        <v>73.209999999999994</v>
      </c>
      <c r="DA6" s="36">
        <f t="shared" si="11"/>
        <v>69.38</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0.1</v>
      </c>
      <c r="EF6" s="35">
        <f t="shared" si="14"/>
        <v>0</v>
      </c>
      <c r="EG6" s="35">
        <f t="shared" si="14"/>
        <v>0</v>
      </c>
      <c r="EH6" s="35">
        <f t="shared" si="14"/>
        <v>0</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192066</v>
      </c>
      <c r="D7" s="38">
        <v>47</v>
      </c>
      <c r="E7" s="38">
        <v>1</v>
      </c>
      <c r="F7" s="38">
        <v>0</v>
      </c>
      <c r="G7" s="38">
        <v>0</v>
      </c>
      <c r="H7" s="38" t="s">
        <v>95</v>
      </c>
      <c r="I7" s="38" t="s">
        <v>96</v>
      </c>
      <c r="J7" s="38" t="s">
        <v>97</v>
      </c>
      <c r="K7" s="38" t="s">
        <v>98</v>
      </c>
      <c r="L7" s="38" t="s">
        <v>99</v>
      </c>
      <c r="M7" s="38" t="s">
        <v>100</v>
      </c>
      <c r="N7" s="39" t="s">
        <v>101</v>
      </c>
      <c r="O7" s="39" t="s">
        <v>102</v>
      </c>
      <c r="P7" s="39">
        <v>25.5</v>
      </c>
      <c r="Q7" s="39">
        <v>2224</v>
      </c>
      <c r="R7" s="39">
        <v>24289</v>
      </c>
      <c r="S7" s="39">
        <v>280.25</v>
      </c>
      <c r="T7" s="39">
        <v>86.67</v>
      </c>
      <c r="U7" s="39">
        <v>6131</v>
      </c>
      <c r="V7" s="39">
        <v>8.6300000000000008</v>
      </c>
      <c r="W7" s="39">
        <v>710.43</v>
      </c>
      <c r="X7" s="39">
        <v>82.26</v>
      </c>
      <c r="Y7" s="39">
        <v>84.54</v>
      </c>
      <c r="Z7" s="39">
        <v>92.17</v>
      </c>
      <c r="AA7" s="39">
        <v>82.09</v>
      </c>
      <c r="AB7" s="39">
        <v>85.92</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1316.2</v>
      </c>
      <c r="BF7" s="39">
        <v>1248.0899999999999</v>
      </c>
      <c r="BG7" s="39">
        <v>1088.49</v>
      </c>
      <c r="BH7" s="39">
        <v>1099.26</v>
      </c>
      <c r="BI7" s="39">
        <v>979.39</v>
      </c>
      <c r="BJ7" s="39">
        <v>1228.58</v>
      </c>
      <c r="BK7" s="39">
        <v>1280.18</v>
      </c>
      <c r="BL7" s="39">
        <v>1346.23</v>
      </c>
      <c r="BM7" s="39">
        <v>1295.06</v>
      </c>
      <c r="BN7" s="39">
        <v>1168.7</v>
      </c>
      <c r="BO7" s="39">
        <v>1074.1400000000001</v>
      </c>
      <c r="BP7" s="39">
        <v>48.93</v>
      </c>
      <c r="BQ7" s="39">
        <v>50.23</v>
      </c>
      <c r="BR7" s="39">
        <v>51.59</v>
      </c>
      <c r="BS7" s="39">
        <v>48.39</v>
      </c>
      <c r="BT7" s="39">
        <v>52.42</v>
      </c>
      <c r="BU7" s="39">
        <v>53.81</v>
      </c>
      <c r="BV7" s="39">
        <v>53.62</v>
      </c>
      <c r="BW7" s="39">
        <v>53.41</v>
      </c>
      <c r="BX7" s="39">
        <v>53.29</v>
      </c>
      <c r="BY7" s="39">
        <v>53.59</v>
      </c>
      <c r="BZ7" s="39">
        <v>54.36</v>
      </c>
      <c r="CA7" s="39">
        <v>177.18</v>
      </c>
      <c r="CB7" s="39">
        <v>175.43</v>
      </c>
      <c r="CC7" s="39">
        <v>185.46</v>
      </c>
      <c r="CD7" s="39">
        <v>186.08</v>
      </c>
      <c r="CE7" s="39">
        <v>188.37</v>
      </c>
      <c r="CF7" s="39">
        <v>284.64999999999998</v>
      </c>
      <c r="CG7" s="39">
        <v>287.7</v>
      </c>
      <c r="CH7" s="39">
        <v>277.39999999999998</v>
      </c>
      <c r="CI7" s="39">
        <v>259.02</v>
      </c>
      <c r="CJ7" s="39">
        <v>259.79000000000002</v>
      </c>
      <c r="CK7" s="39">
        <v>296.39999999999998</v>
      </c>
      <c r="CL7" s="39">
        <v>66.86</v>
      </c>
      <c r="CM7" s="39">
        <v>65.31</v>
      </c>
      <c r="CN7" s="39">
        <v>63.74</v>
      </c>
      <c r="CO7" s="39">
        <v>62.94</v>
      </c>
      <c r="CP7" s="39">
        <v>64.36</v>
      </c>
      <c r="CQ7" s="39">
        <v>58.96</v>
      </c>
      <c r="CR7" s="39">
        <v>58.1</v>
      </c>
      <c r="CS7" s="39">
        <v>56.19</v>
      </c>
      <c r="CT7" s="39">
        <v>56.65</v>
      </c>
      <c r="CU7" s="39">
        <v>56.41</v>
      </c>
      <c r="CV7" s="39">
        <v>55.95</v>
      </c>
      <c r="CW7" s="39">
        <v>72.25</v>
      </c>
      <c r="CX7" s="39">
        <v>72.11</v>
      </c>
      <c r="CY7" s="39">
        <v>72.27</v>
      </c>
      <c r="CZ7" s="39">
        <v>73.209999999999994</v>
      </c>
      <c r="DA7" s="39">
        <v>69.38</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0.1</v>
      </c>
      <c r="EF7" s="39">
        <v>0</v>
      </c>
      <c r="EG7" s="39">
        <v>0</v>
      </c>
      <c r="EH7" s="39">
        <v>0</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2020-02-05T07:09:15Z</cp:lastPrinted>
  <dcterms:created xsi:type="dcterms:W3CDTF">2019-12-05T04:36:57Z</dcterms:created>
  <dcterms:modified xsi:type="dcterms:W3CDTF">2020-02-25T02:42:14Z</dcterms:modified>
  <cp:category/>
</cp:coreProperties>
</file>