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新共有フォルダ\01_各課専用フォルダ\110_上下水道課\02_水道管理担当\04_経営比較分析表\R1(H30)  経営比較分析表\"/>
    </mc:Choice>
  </mc:AlternateContent>
  <workbookProtection workbookAlgorithmName="SHA-512" workbookHashValue="/GJ9EFKRYDo1YOAooaK3ccKhjY3xbyfCITDW8p2WD9dWl2O92sT3s/LgY+qezulUxw4hjjsKJdRK3gPeKJTj0w==" workbookSaltValue="DU0cuQEz5B+rdk6JpUtHL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<sst xmlns="http://schemas.openxmlformats.org/spreadsheetml/2006/main" count="227" uniqueCount="112">
  <si>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</si>
  <si>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</si>
  <si>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</si>
  <si>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</si>
  <si>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</si>
  <si>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</si>
  <si>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</si>
  <si>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</si>
  <si>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</si>
  <si>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</si>
  <si>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</si>
  <si>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</si>
  <si>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</si>
  <si>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</si>
  <si>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</si>
  <si>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</si>
  <si>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</si>
  <si>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</si>
  <si>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</si>
  <si>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</si>
  <si>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</si>
  <si>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</si>
  <si>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</si>
  <si>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</si>
  <si>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</si>
  <si>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</si>
  <si>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</si>
  <si>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</si>
  <si>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</si>
  <si>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</si>
  <si>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</si>
  <si>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</si>
  <si>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</si>
  <si>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</si>
  <si>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</si>
  <si>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</si>
  <si>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</si>
  <si>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</si>
  <si>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</si>
  <si>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</si>
  <si>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</si>
  <si>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</si>
  <si>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</si>
  <si>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</si>
  <si>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</si>
  <si>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</si>
  <si>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</si>
  <si>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</si>
  <si>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</si>
  <si>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</si>
  <si>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</si>
  <si>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</si>
  <si>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</si>
  <si>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</si>
  <si>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</si>
  <si>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</si>
  <si>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</si>
  <si>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</si>
  <si>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</si>
  <si>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</si>
  <si>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</si>
  <si>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</si>
  <si>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</si>
  <si>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</si>
  <si>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</si>
  <si>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</si>
  <si>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</si>
  <si>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</si>
  <si>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</si>
  <si>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</si>
  <si>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</si>
  <si>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</si>
  <si>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</si>
  <si>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</si>
  <si>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</si>
  <si>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</si>
  <si>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</si>
  <si>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</si>
  <si>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</si>
  <si>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</si>
  <si>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</si>
  <si>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</si>
  <si>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</si>
  <si>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</si>
  <si>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</si>
  <si>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</si>
  <si>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</si>
  <si>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</si>
  <si>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</si>
  <si>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</si>
  <si>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</si>
  <si>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</si>
  <si>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</si>
  <si>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</si>
  <si>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</si>
  <si>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</si>
  <si>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</si>
  <si>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</si>
  <si>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</si>
  <si>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</si>
  <si>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</si>
  <si>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</si>
  <si>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</si>
  <si>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</si>
  <si>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</si>
  <si>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</si>
  <si>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</si>
  <si>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</si>
  <si>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</si>
  <si>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収益的収支比率については全国平均値を下回り、料金回収率が類似団体平均と比較して低くなっていることからも、安価な料金体系であり、今後料金の見直し等の改善が必要と判断される。
給水原価については有収水量１立米あたりの単価が平均値よりかなり低く抑えられている。
施設利用率及び有収率は類似団体平均と比較して高いため、施設が良好に稼働しているといえる。
今後は給水人口減少による給水収益の減少が予想されるため経営の健全性を図るためには上水道への統合を視野に入れていくなかで、料金の見直し等を検討していく必要がある。</t>
    <rPh sb="12" eb="14">
      <t>ゼンコク</t>
    </rPh>
    <phoneticPr fontId="4"/>
  </si>
  <si>
    <t>施設の利用状況については良好であるといえるが、経営については収益的収支比率や料金回収率などから、引き続き上水道への統合を視野に入れながら、類似団体平均や近隣の自治体との比較・分析を行い、経営の健全性・効率性を図るべく、料金体系等の改善に向けた方針の策定を行う必要がある。</t>
    <phoneticPr fontId="4"/>
  </si>
  <si>
    <t>今後、施設等の更新を行う際には、経営に与える影響を考慮し、有利な財源を確保出来る事業を活用する。</t>
    <rPh sb="3" eb="5">
      <t>シセツ</t>
    </rPh>
    <rPh sb="5" eb="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</si>
</sst>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B7-4850-9150-92F503277E0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55B7-4850-9150-92F503277E0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69.8</c:v>
                </c:pt>
                <c:pt idx="1">
                  <c:v>65.2</c:v>
                </c:pt>
                <c:pt idx="2">
                  <c:v>65.86</c:v>
                </c:pt>
                <c:pt idx="3">
                  <c:v>66.25</c:v>
                </c:pt>
                <c:pt idx="4">
                  <c:v>63.32</c:v>
                </c:pt>
              </c:numCache>
            </c:numRef>
          </c:val>
          <c:extLst>
            <c:ext xmlns:c16="http://schemas.microsoft.com/office/drawing/2014/chart" uri="{C3380CC4-5D6E-409C-BE32-E72D297353CC}">
              <c16:uniqueId val="{00000000-7347-4162-BAB6-1486B3C03A7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7347-4162-BAB6-1486B3C03A7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c:v>
                </c:pt>
                <c:pt idx="1">
                  <c:v>79</c:v>
                </c:pt>
                <c:pt idx="2">
                  <c:v>79</c:v>
                </c:pt>
                <c:pt idx="3">
                  <c:v>79</c:v>
                </c:pt>
                <c:pt idx="4">
                  <c:v>79</c:v>
                </c:pt>
              </c:numCache>
            </c:numRef>
          </c:val>
          <c:extLst>
            <c:ext xmlns:c16="http://schemas.microsoft.com/office/drawing/2014/chart" uri="{C3380CC4-5D6E-409C-BE32-E72D297353CC}">
              <c16:uniqueId val="{00000000-F6B5-4BC7-A7C8-1393DCA8648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F6B5-4BC7-A7C8-1393DCA8648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87.18</c:v>
                </c:pt>
                <c:pt idx="1">
                  <c:v>73.36</c:v>
                </c:pt>
                <c:pt idx="2">
                  <c:v>75.260000000000005</c:v>
                </c:pt>
                <c:pt idx="3">
                  <c:v>64.739999999999995</c:v>
                </c:pt>
                <c:pt idx="4">
                  <c:v>75.45</c:v>
                </c:pt>
              </c:numCache>
            </c:numRef>
          </c:val>
          <c:extLst>
            <c:ext xmlns:c16="http://schemas.microsoft.com/office/drawing/2014/chart" uri="{C3380CC4-5D6E-409C-BE32-E72D297353CC}">
              <c16:uniqueId val="{00000000-85FD-451A-9664-DA25492795F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85FD-451A-9664-DA25492795F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3D-49F8-9882-6F937F13F35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3D-49F8-9882-6F937F13F35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DF-4FD4-ACF0-6EF90B86183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DF-4FD4-ACF0-6EF90B86183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28-4C4A-969A-206B80E9587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28-4C4A-969A-206B80E9587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E-4E07-B26D-C1C21E9C39D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E-4E07-B26D-C1C21E9C39D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7507.01</c:v>
                </c:pt>
                <c:pt idx="1">
                  <c:v>14134.59</c:v>
                </c:pt>
                <c:pt idx="2">
                  <c:v>12946.24</c:v>
                </c:pt>
                <c:pt idx="3">
                  <c:v>0</c:v>
                </c:pt>
                <c:pt idx="4">
                  <c:v>0</c:v>
                </c:pt>
              </c:numCache>
            </c:numRef>
          </c:val>
          <c:extLst>
            <c:ext xmlns:c16="http://schemas.microsoft.com/office/drawing/2014/chart" uri="{C3380CC4-5D6E-409C-BE32-E72D297353CC}">
              <c16:uniqueId val="{00000000-13FF-4670-9D51-25CAEF0300D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13FF-4670-9D51-25CAEF0300D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5.48</c:v>
                </c:pt>
                <c:pt idx="1">
                  <c:v>2.77</c:v>
                </c:pt>
                <c:pt idx="2">
                  <c:v>2.2799999999999998</c:v>
                </c:pt>
                <c:pt idx="3" formatCode="#,##0.00;&quot;△&quot;#,##0.00">
                  <c:v>0</c:v>
                </c:pt>
                <c:pt idx="4" formatCode="#,##0.00;&quot;△&quot;#,##0.00">
                  <c:v>0</c:v>
                </c:pt>
              </c:numCache>
            </c:numRef>
          </c:val>
          <c:extLst>
            <c:ext xmlns:c16="http://schemas.microsoft.com/office/drawing/2014/chart" uri="{C3380CC4-5D6E-409C-BE32-E72D297353CC}">
              <c16:uniqueId val="{00000000-E7D6-45C5-8A3C-33121FADDA6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E7D6-45C5-8A3C-33121FADDA6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30.63</c:v>
                </c:pt>
                <c:pt idx="1">
                  <c:v>31.79</c:v>
                </c:pt>
                <c:pt idx="2">
                  <c:v>38.53</c:v>
                </c:pt>
                <c:pt idx="3">
                  <c:v>27.54</c:v>
                </c:pt>
                <c:pt idx="4">
                  <c:v>42.4</c:v>
                </c:pt>
              </c:numCache>
            </c:numRef>
          </c:val>
          <c:extLst>
            <c:ext xmlns:c16="http://schemas.microsoft.com/office/drawing/2014/chart" uri="{C3380CC4-5D6E-409C-BE32-E72D297353CC}">
              <c16:uniqueId val="{00000000-5B8E-4E8F-899E-41B83F07D70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5B8E-4E8F-899E-41B83F07D70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韮崎市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29751</v>
      </c>
      <c r="AM8" s="50"/>
      <c r="AN8" s="50"/>
      <c r="AO8" s="50"/>
      <c r="AP8" s="50"/>
      <c r="AQ8" s="50"/>
      <c r="AR8" s="50"/>
      <c r="AS8" s="50"/>
      <c r="AT8" s="46">
        <f>データ!$S$6</f>
        <v>143.69</v>
      </c>
      <c r="AU8" s="46"/>
      <c r="AV8" s="46"/>
      <c r="AW8" s="46"/>
      <c r="AX8" s="46"/>
      <c r="AY8" s="46"/>
      <c r="AZ8" s="46"/>
      <c r="BA8" s="46"/>
      <c r="BB8" s="46">
        <f>データ!$T$6</f>
        <v>207.05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8.5</v>
      </c>
      <c r="Q10" s="46"/>
      <c r="R10" s="46"/>
      <c r="S10" s="46"/>
      <c r="T10" s="46"/>
      <c r="U10" s="46"/>
      <c r="V10" s="46"/>
      <c r="W10" s="50">
        <f>データ!$Q$6</f>
        <v>1940</v>
      </c>
      <c r="X10" s="50"/>
      <c r="Y10" s="50"/>
      <c r="Z10" s="50"/>
      <c r="AA10" s="50"/>
      <c r="AB10" s="50"/>
      <c r="AC10" s="50"/>
      <c r="AD10" s="2"/>
      <c r="AE10" s="2"/>
      <c r="AF10" s="2"/>
      <c r="AG10" s="2"/>
      <c r="AH10" s="2"/>
      <c r="AI10" s="2"/>
      <c r="AJ10" s="2"/>
      <c r="AK10" s="2"/>
      <c r="AL10" s="50">
        <f>データ!$U$6</f>
        <v>2513</v>
      </c>
      <c r="AM10" s="50"/>
      <c r="AN10" s="50"/>
      <c r="AO10" s="50"/>
      <c r="AP10" s="50"/>
      <c r="AQ10" s="50"/>
      <c r="AR10" s="50"/>
      <c r="AS10" s="50"/>
      <c r="AT10" s="46">
        <f>データ!$V$6</f>
        <v>7.09</v>
      </c>
      <c r="AU10" s="46"/>
      <c r="AV10" s="46"/>
      <c r="AW10" s="46"/>
      <c r="AX10" s="46"/>
      <c r="AY10" s="46"/>
      <c r="AZ10" s="46"/>
      <c r="BA10" s="46"/>
      <c r="BB10" s="46">
        <f>データ!$W$6</f>
        <v>354.44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1FXqF4b1q/E901qvpjhaYkOmAlowcy8qKewYLnl4Pqq2ScEElSC5iG6+i+umH8caWV93Xr/LvRE6GFrLxoyIPA==" saltValue="dCQ+tKpcEnp9NQmSpjqp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192074</v>
      </c>
      <c r="D6" s="34">
        <f t="shared" si="3"/>
        <v>47</v>
      </c>
      <c r="E6" s="34">
        <f t="shared" si="3"/>
        <v>1</v>
      </c>
      <c r="F6" s="34">
        <f t="shared" si="3"/>
        <v>0</v>
      </c>
      <c r="G6" s="34">
        <f t="shared" si="3"/>
        <v>0</v>
      </c>
      <c r="H6" s="34" t="str">
        <f t="shared" si="3"/>
        <v>山梨県　韮崎市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8.5</v>
      </c>
      <c r="Q6" s="35">
        <f t="shared" si="3"/>
        <v>1940</v>
      </c>
      <c r="R6" s="35">
        <f t="shared" si="3"/>
        <v>29751</v>
      </c>
      <c r="S6" s="35">
        <f t="shared" si="3"/>
        <v>143.69</v>
      </c>
      <c r="T6" s="35">
        <f t="shared" si="3"/>
        <v>207.05</v>
      </c>
      <c r="U6" s="35">
        <f t="shared" si="3"/>
        <v>2513</v>
      </c>
      <c r="V6" s="35">
        <f t="shared" si="3"/>
        <v>7.09</v>
      </c>
      <c r="W6" s="35">
        <f t="shared" si="3"/>
        <v>354.44</v>
      </c>
      <c r="X6" s="36">
        <f>IF(X7="",NA(),X7)</f>
        <v>87.18</v>
      </c>
      <c r="Y6" s="36">
        <f t="shared" ref="Y6:AG6" si="4">IF(Y7="",NA(),Y7)</f>
        <v>73.36</v>
      </c>
      <c r="Z6" s="36">
        <f t="shared" si="4"/>
        <v>75.260000000000005</v>
      </c>
      <c r="AA6" s="36">
        <f t="shared" si="4"/>
        <v>64.739999999999995</v>
      </c>
      <c r="AB6" s="36">
        <f t="shared" si="4"/>
        <v>75.45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7507.01</v>
      </c>
      <c r="BF6" s="36">
        <f t="shared" ref="BF6:BN6" si="7">IF(BF7="",NA(),BF7)</f>
        <v>14134.59</v>
      </c>
      <c r="BG6" s="36">
        <f t="shared" si="7"/>
        <v>12946.24</v>
      </c>
      <c r="BH6" s="36" t="str">
        <f t="shared" si="7"/>
        <v>-</v>
      </c>
      <c r="BI6" s="36" t="str">
        <f t="shared" si="7"/>
        <v>-</v>
      </c>
      <c r="BJ6" s="36">
        <f t="shared" si="7"/>
        <v>1125.69</v>
      </c>
      <c r="BK6" s="36">
        <f t="shared" si="7"/>
        <v>1134.67</v>
      </c>
      <c r="BL6" s="36">
        <f t="shared" si="7"/>
        <v>1144.79</v>
      </c>
      <c r="BM6" s="36">
        <f t="shared" si="7"/>
        <v>1061.58</v>
      </c>
      <c r="BN6" s="36">
        <f t="shared" si="7"/>
        <v>1007.7</v>
      </c>
      <c r="BO6" s="35" t="str">
        <f>IF(BO7="","",IF(BO7="-","【-】","【"&amp;SUBSTITUTE(TEXT(BO7,"#,##0.00"),"-","△")&amp;"】"))</f>
        <v>【1,074.14】</v>
      </c>
      <c r="BP6" s="36">
        <f>IF(BP7="",NA(),BP7)</f>
        <v>5.48</v>
      </c>
      <c r="BQ6" s="36">
        <f t="shared" ref="BQ6:BY6" si="8">IF(BQ7="",NA(),BQ7)</f>
        <v>2.77</v>
      </c>
      <c r="BR6" s="36">
        <f t="shared" si="8"/>
        <v>2.2799999999999998</v>
      </c>
      <c r="BS6" s="35">
        <f t="shared" si="8"/>
        <v>0</v>
      </c>
      <c r="BT6" s="35">
        <f t="shared" si="8"/>
        <v>0</v>
      </c>
      <c r="BU6" s="36">
        <f t="shared" si="8"/>
        <v>46.48</v>
      </c>
      <c r="BV6" s="36">
        <f t="shared" si="8"/>
        <v>40.6</v>
      </c>
      <c r="BW6" s="36">
        <f t="shared" si="8"/>
        <v>56.04</v>
      </c>
      <c r="BX6" s="36">
        <f t="shared" si="8"/>
        <v>58.52</v>
      </c>
      <c r="BY6" s="36">
        <f t="shared" si="8"/>
        <v>59.22</v>
      </c>
      <c r="BZ6" s="35" t="str">
        <f>IF(BZ7="","",IF(BZ7="-","【-】","【"&amp;SUBSTITUTE(TEXT(BZ7,"#,##0.00"),"-","△")&amp;"】"))</f>
        <v>【54.36】</v>
      </c>
      <c r="CA6" s="36">
        <f>IF(CA7="",NA(),CA7)</f>
        <v>30.63</v>
      </c>
      <c r="CB6" s="36">
        <f t="shared" ref="CB6:CJ6" si="9">IF(CB7="",NA(),CB7)</f>
        <v>31.79</v>
      </c>
      <c r="CC6" s="36">
        <f t="shared" si="9"/>
        <v>38.53</v>
      </c>
      <c r="CD6" s="36">
        <f t="shared" si="9"/>
        <v>27.54</v>
      </c>
      <c r="CE6" s="36">
        <f t="shared" si="9"/>
        <v>42.4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69.8</v>
      </c>
      <c r="CM6" s="36">
        <f t="shared" ref="CM6:CU6" si="10">IF(CM7="",NA(),CM7)</f>
        <v>65.2</v>
      </c>
      <c r="CN6" s="36">
        <f t="shared" si="10"/>
        <v>65.86</v>
      </c>
      <c r="CO6" s="36">
        <f t="shared" si="10"/>
        <v>66.25</v>
      </c>
      <c r="CP6" s="36">
        <f t="shared" si="10"/>
        <v>63.32</v>
      </c>
      <c r="CQ6" s="36">
        <f t="shared" si="10"/>
        <v>57.43</v>
      </c>
      <c r="CR6" s="36">
        <f t="shared" si="10"/>
        <v>57.29</v>
      </c>
      <c r="CS6" s="36">
        <f t="shared" si="10"/>
        <v>55.9</v>
      </c>
      <c r="CT6" s="36">
        <f t="shared" si="10"/>
        <v>57.3</v>
      </c>
      <c r="CU6" s="36">
        <f t="shared" si="10"/>
        <v>56.76</v>
      </c>
      <c r="CV6" s="35" t="str">
        <f>IF(CV7="","",IF(CV7="-","【-】","【"&amp;SUBSTITUTE(TEXT(CV7,"#,##0.00"),"-","△")&amp;"】"))</f>
        <v>【55.95】</v>
      </c>
      <c r="CW6" s="36">
        <f>IF(CW7="",NA(),CW7)</f>
        <v>79</v>
      </c>
      <c r="CX6" s="36">
        <f t="shared" ref="CX6:DF6" si="11">IF(CX7="",NA(),CX7)</f>
        <v>79</v>
      </c>
      <c r="CY6" s="36">
        <f t="shared" si="11"/>
        <v>79</v>
      </c>
      <c r="CZ6" s="36">
        <f t="shared" si="11"/>
        <v>79</v>
      </c>
      <c r="DA6" s="36">
        <f t="shared" si="11"/>
        <v>79</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192074</v>
      </c>
      <c r="D7" s="38">
        <v>47</v>
      </c>
      <c r="E7" s="38">
        <v>1</v>
      </c>
      <c r="F7" s="38">
        <v>0</v>
      </c>
      <c r="G7" s="38">
        <v>0</v>
      </c>
      <c r="H7" s="38" t="s">
        <v>96</v>
      </c>
      <c r="I7" s="38" t="s">
        <v>97</v>
      </c>
      <c r="J7" s="38" t="s">
        <v>98</v>
      </c>
      <c r="K7" s="38" t="s">
        <v>99</v>
      </c>
      <c r="L7" s="38" t="s">
        <v>100</v>
      </c>
      <c r="M7" s="38" t="s">
        <v>101</v>
      </c>
      <c r="N7" s="39" t="s">
        <v>102</v>
      </c>
      <c r="O7" s="39" t="s">
        <v>103</v>
      </c>
      <c r="P7" s="39">
        <v>8.5</v>
      </c>
      <c r="Q7" s="39">
        <v>1940</v>
      </c>
      <c r="R7" s="39">
        <v>29751</v>
      </c>
      <c r="S7" s="39">
        <v>143.69</v>
      </c>
      <c r="T7" s="39">
        <v>207.05</v>
      </c>
      <c r="U7" s="39">
        <v>2513</v>
      </c>
      <c r="V7" s="39">
        <v>7.09</v>
      </c>
      <c r="W7" s="39">
        <v>354.44</v>
      </c>
      <c r="X7" s="39">
        <v>87.18</v>
      </c>
      <c r="Y7" s="39">
        <v>73.36</v>
      </c>
      <c r="Z7" s="39">
        <v>75.260000000000005</v>
      </c>
      <c r="AA7" s="39">
        <v>64.739999999999995</v>
      </c>
      <c r="AB7" s="39">
        <v>75.45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7507.01</v>
      </c>
      <c r="BF7" s="39">
        <v>14134.59</v>
      </c>
      <c r="BG7" s="39">
        <v>12946.24</v>
      </c>
      <c r="BH7" s="39" t="s">
        <v>102</v>
      </c>
      <c r="BI7" s="39" t="s">
        <v>102</v>
      </c>
      <c r="BJ7" s="39">
        <v>1125.69</v>
      </c>
      <c r="BK7" s="39">
        <v>1134.67</v>
      </c>
      <c r="BL7" s="39">
        <v>1144.79</v>
      </c>
      <c r="BM7" s="39">
        <v>1061.58</v>
      </c>
      <c r="BN7" s="39">
        <v>1007.7</v>
      </c>
      <c r="BO7" s="39">
        <v>1074.1400000000001</v>
      </c>
      <c r="BP7" s="39">
        <v>5.48</v>
      </c>
      <c r="BQ7" s="39">
        <v>2.77</v>
      </c>
      <c r="BR7" s="39">
        <v>2.2799999999999998</v>
      </c>
      <c r="BS7" s="39">
        <v>0</v>
      </c>
      <c r="BT7" s="39">
        <v>0</v>
      </c>
      <c r="BU7" s="39">
        <v>46.48</v>
      </c>
      <c r="BV7" s="39">
        <v>40.6</v>
      </c>
      <c r="BW7" s="39">
        <v>56.04</v>
      </c>
      <c r="BX7" s="39">
        <v>58.52</v>
      </c>
      <c r="BY7" s="39">
        <v>59.22</v>
      </c>
      <c r="BZ7" s="39">
        <v>54.36</v>
      </c>
      <c r="CA7" s="39">
        <v>30.63</v>
      </c>
      <c r="CB7" s="39">
        <v>31.79</v>
      </c>
      <c r="CC7" s="39">
        <v>38.53</v>
      </c>
      <c r="CD7" s="39">
        <v>27.54</v>
      </c>
      <c r="CE7" s="39">
        <v>42.4</v>
      </c>
      <c r="CF7" s="39">
        <v>376.61</v>
      </c>
      <c r="CG7" s="39">
        <v>440.03</v>
      </c>
      <c r="CH7" s="39">
        <v>304.35000000000002</v>
      </c>
      <c r="CI7" s="39">
        <v>296.3</v>
      </c>
      <c r="CJ7" s="39">
        <v>292.89999999999998</v>
      </c>
      <c r="CK7" s="39">
        <v>296.39999999999998</v>
      </c>
      <c r="CL7" s="39">
        <v>69.8</v>
      </c>
      <c r="CM7" s="39">
        <v>65.2</v>
      </c>
      <c r="CN7" s="39">
        <v>65.86</v>
      </c>
      <c r="CO7" s="39">
        <v>66.25</v>
      </c>
      <c r="CP7" s="39">
        <v>63.32</v>
      </c>
      <c r="CQ7" s="39">
        <v>57.43</v>
      </c>
      <c r="CR7" s="39">
        <v>57.29</v>
      </c>
      <c r="CS7" s="39">
        <v>55.9</v>
      </c>
      <c r="CT7" s="39">
        <v>57.3</v>
      </c>
      <c r="CU7" s="39">
        <v>56.76</v>
      </c>
      <c r="CV7" s="39">
        <v>55.95</v>
      </c>
      <c r="CW7" s="39">
        <v>79</v>
      </c>
      <c r="CX7" s="39">
        <v>79</v>
      </c>
      <c r="CY7" s="39">
        <v>79</v>
      </c>
      <c r="CZ7" s="39">
        <v>79</v>
      </c>
      <c r="DA7" s="39">
        <v>79</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小屋 了</cp:lastModifiedBy>
  <cp:lastPrinted>2020-02-04T06:15:40Z</cp:lastPrinted>
  <dcterms:created xsi:type="dcterms:W3CDTF">2019-12-05T04:36:58Z</dcterms:created>
  <dcterms:modified xsi:type="dcterms:W3CDTF">2020-02-17T08:17:15Z</dcterms:modified>
  <cp:category/>
</cp:coreProperties>
</file>