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NPCA219093a\Desktop\県へ提出予定書類\H30年度決算経営分析表\【経営比較分析表】2018_193658_47_010\"/>
    </mc:Choice>
  </mc:AlternateContent>
  <workbookProtection workbookAlgorithmName="SHA-512" workbookHashValue="cyf8QZw3vS/f0k+o3QFUqNH5sQuxU2w7VguMiKrpwY8OJsPHCbebV9fMCopYw+VcKXS0+Cz/swq7EbsV2o8KKg==" workbookSaltValue="1jyzPtp6n8L3zbo8EcMKH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<sst xmlns="http://schemas.openxmlformats.org/spreadsheetml/2006/main" count="225" uniqueCount="113">
  <si>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</si>
  <si>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</si>
  <si>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</si>
  <si>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</si>
  <si>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</si>
  <si>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</si>
  <si>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</si>
  <si>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</si>
  <si>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</si>
  <si>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</si>
  <si>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</si>
  <si>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</si>
  <si>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</si>
  <si>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</si>
  <si>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</si>
  <si>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</si>
  <si>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</si>
  <si>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</si>
  <si>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</si>
  <si>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</si>
  <si>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</si>
  <si>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</si>
  <si>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</si>
  <si>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</si>
  <si>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</si>
  <si>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</si>
  <si>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</si>
  <si>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</si>
  <si>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</si>
  <si>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</si>
  <si>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</si>
  <si>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</si>
  <si>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</si>
  <si>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</si>
  <si>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</si>
  <si>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</si>
  <si>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</si>
  <si>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</si>
  <si>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</si>
  <si>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</si>
  <si>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</si>
  <si>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</si>
  <si>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</si>
  <si>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</si>
  <si>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</si>
  <si>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</si>
  <si>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</si>
  <si>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</si>
  <si>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</si>
  <si>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</si>
  <si>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</si>
  <si>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</si>
  <si>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</si>
  <si>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</si>
  <si>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</si>
  <si>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</si>
  <si>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</si>
  <si>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</si>
  <si>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</si>
  <si>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</si>
  <si>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</si>
  <si>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</si>
  <si>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</si>
  <si>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</si>
  <si>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</si>
  <si>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</si>
  <si>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</si>
  <si>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</si>
  <si>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</si>
  <si>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</si>
  <si>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</si>
  <si>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</si>
  <si>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</si>
  <si>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</si>
  <si>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</si>
  <si>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</si>
  <si>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</si>
  <si>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</si>
  <si>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</si>
  <si>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</si>
  <si>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</si>
  <si>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</si>
  <si>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</si>
  <si>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</si>
  <si>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</si>
  <si>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</si>
  <si>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</si>
  <si>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</si>
  <si>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</si>
  <si>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</si>
  <si>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</si>
  <si>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</si>
  <si>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</si>
  <si>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</si>
  <si>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</si>
  <si>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</si>
  <si>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</si>
  <si>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</si>
  <si>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</si>
  <si>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</si>
  <si>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</si>
  <si>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</si>
  <si>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</si>
  <si>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</si>
  <si>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</si>
  <si>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</si>
  <si>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</si>
  <si>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</si>
  <si>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</si>
  <si>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</si>
  <si>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老朽化改善に向けて年次で取り組んでいる。県事業等の公共補償で移設する送水管・配水管もあるが、経年管路の老朽管が多く存在するため、継続的な管路更新に努めなければならなく、健全な事業経営を考慮した設備等の整備を行う。</t>
    <rPh sb="0" eb="2">
      <t>カンロ</t>
    </rPh>
    <rPh sb="3" eb="6">
      <t>ロウキュウカ</t>
    </rPh>
    <rPh sb="6" eb="8">
      <t>カイゼン</t>
    </rPh>
    <rPh sb="9" eb="10">
      <t>ム</t>
    </rPh>
    <rPh sb="12" eb="14">
      <t>ネンジ</t>
    </rPh>
    <rPh sb="15" eb="16">
      <t>ト</t>
    </rPh>
    <rPh sb="17" eb="18">
      <t>ク</t>
    </rPh>
    <rPh sb="23" eb="24">
      <t>ケン</t>
    </rPh>
    <rPh sb="24" eb="26">
      <t>ジギョウ</t>
    </rPh>
    <rPh sb="26" eb="27">
      <t>トウ</t>
    </rPh>
    <rPh sb="28" eb="30">
      <t>コウキョウ</t>
    </rPh>
    <rPh sb="30" eb="32">
      <t>ホショウ</t>
    </rPh>
    <rPh sb="33" eb="35">
      <t>イセツ</t>
    </rPh>
    <rPh sb="37" eb="40">
      <t>ソウスイカン</t>
    </rPh>
    <rPh sb="41" eb="44">
      <t>ハイスイカン</t>
    </rPh>
    <rPh sb="49" eb="51">
      <t>ケイネン</t>
    </rPh>
    <rPh sb="51" eb="53">
      <t>カンロ</t>
    </rPh>
    <rPh sb="54" eb="56">
      <t>ロウキュウ</t>
    </rPh>
    <rPh sb="56" eb="57">
      <t>カン</t>
    </rPh>
    <rPh sb="58" eb="59">
      <t>オオ</t>
    </rPh>
    <rPh sb="60" eb="62">
      <t>ソンザイ</t>
    </rPh>
    <rPh sb="67" eb="70">
      <t>ケイゾクテキ</t>
    </rPh>
    <rPh sb="71" eb="73">
      <t>カンロ</t>
    </rPh>
    <rPh sb="73" eb="75">
      <t>コウシン</t>
    </rPh>
    <rPh sb="76" eb="77">
      <t>ツト</t>
    </rPh>
    <rPh sb="87" eb="89">
      <t>ケンゼン</t>
    </rPh>
    <rPh sb="90" eb="92">
      <t>ジギョウ</t>
    </rPh>
    <rPh sb="92" eb="94">
      <t>ケイエイ</t>
    </rPh>
    <rPh sb="95" eb="97">
      <t>コウリョ</t>
    </rPh>
    <rPh sb="99" eb="101">
      <t>セツビ</t>
    </rPh>
    <rPh sb="101" eb="102">
      <t>トウ</t>
    </rPh>
    <rPh sb="103" eb="105">
      <t>セイビ</t>
    </rPh>
    <rPh sb="106" eb="107">
      <t>オコナ</t>
    </rPh>
    <phoneticPr fontId="4"/>
  </si>
  <si>
    <t>平成30年度に実施した経営戦略策定をもとに、水道料金見直しなど効率的な施設運用が出来るよう、計画的な施設更新とバランスの良い健全な経営を目指したい。また、近隣市町村等との広域化に関しては県で主催する検討会に参加し、情報交換や業務改善に係る検討を行っていきたい。</t>
    <rPh sb="0" eb="2">
      <t>ヘイセイ</t>
    </rPh>
    <rPh sb="4" eb="6">
      <t>ネンド</t>
    </rPh>
    <rPh sb="7" eb="9">
      <t>ジッシ</t>
    </rPh>
    <rPh sb="11" eb="15">
      <t>ケイエイセンリャク</t>
    </rPh>
    <rPh sb="15" eb="17">
      <t>サクテイ</t>
    </rPh>
    <rPh sb="22" eb="24">
      <t>スイドウ</t>
    </rPh>
    <rPh sb="24" eb="26">
      <t>リョウキン</t>
    </rPh>
    <rPh sb="26" eb="28">
      <t>ミナオ</t>
    </rPh>
    <rPh sb="31" eb="34">
      <t>コウリツテキ</t>
    </rPh>
    <rPh sb="35" eb="37">
      <t>シセツ</t>
    </rPh>
    <rPh sb="37" eb="39">
      <t>ウンヨウ</t>
    </rPh>
    <rPh sb="40" eb="42">
      <t>デキ</t>
    </rPh>
    <rPh sb="46" eb="49">
      <t>ケイカクテキ</t>
    </rPh>
    <rPh sb="50" eb="52">
      <t>シセツ</t>
    </rPh>
    <rPh sb="52" eb="54">
      <t>コウシン</t>
    </rPh>
    <rPh sb="60" eb="61">
      <t>ヨ</t>
    </rPh>
    <rPh sb="62" eb="64">
      <t>ケンゼン</t>
    </rPh>
    <rPh sb="65" eb="67">
      <t>ケイエイ</t>
    </rPh>
    <rPh sb="68" eb="70">
      <t>メザ</t>
    </rPh>
    <rPh sb="77" eb="79">
      <t>キンリン</t>
    </rPh>
    <rPh sb="79" eb="82">
      <t>シチョウソン</t>
    </rPh>
    <rPh sb="82" eb="83">
      <t>トウ</t>
    </rPh>
    <rPh sb="85" eb="88">
      <t>コウイキカ</t>
    </rPh>
    <rPh sb="89" eb="90">
      <t>カン</t>
    </rPh>
    <rPh sb="93" eb="94">
      <t>ケン</t>
    </rPh>
    <rPh sb="95" eb="97">
      <t>シュサイ</t>
    </rPh>
    <rPh sb="99" eb="102">
      <t>ケントウカイ</t>
    </rPh>
    <rPh sb="103" eb="105">
      <t>サンカ</t>
    </rPh>
    <rPh sb="107" eb="109">
      <t>ジョウホウ</t>
    </rPh>
    <rPh sb="109" eb="111">
      <t>コウカン</t>
    </rPh>
    <rPh sb="112" eb="114">
      <t>ギョウム</t>
    </rPh>
    <rPh sb="114" eb="116">
      <t>カイゼン</t>
    </rPh>
    <rPh sb="117" eb="118">
      <t>カカワ</t>
    </rPh>
    <rPh sb="119" eb="121">
      <t>ケントウ</t>
    </rPh>
    <rPh sb="122" eb="123">
      <t>オコナ</t>
    </rPh>
    <phoneticPr fontId="4"/>
  </si>
  <si>
    <t>当町は、中山間地に集落が点在しており管路延長が長く浄水場・配水池等の水道施設が多いことから維持管理経費がかかる一方、人口の減少等で給水収益を上げていくことが難しく厳しい経営状況である。有収率に対して施設利用率が低くなっている状況から、経営の健全性を高めるため水道料金の見直しの検討を慎重に行うとともに、施設規模の適正化を図り、今後も計画的な施設の更新及び効率的な施設運用を心がけたい。</t>
    <rPh sb="0" eb="1">
      <t>トウ</t>
    </rPh>
    <rPh sb="1" eb="2">
      <t>マチ</t>
    </rPh>
    <rPh sb="4" eb="5">
      <t>ナカ</t>
    </rPh>
    <rPh sb="5" eb="7">
      <t>サンカン</t>
    </rPh>
    <rPh sb="7" eb="8">
      <t>チ</t>
    </rPh>
    <rPh sb="9" eb="11">
      <t>シュウラク</t>
    </rPh>
    <rPh sb="12" eb="14">
      <t>テンザイ</t>
    </rPh>
    <rPh sb="18" eb="20">
      <t>カンロ</t>
    </rPh>
    <rPh sb="20" eb="22">
      <t>エンチョウ</t>
    </rPh>
    <rPh sb="23" eb="24">
      <t>ナガ</t>
    </rPh>
    <rPh sb="25" eb="28">
      <t>ジョウスイジョウ</t>
    </rPh>
    <rPh sb="29" eb="32">
      <t>ハイスイチ</t>
    </rPh>
    <rPh sb="32" eb="33">
      <t>トウ</t>
    </rPh>
    <rPh sb="34" eb="36">
      <t>スイドウ</t>
    </rPh>
    <rPh sb="36" eb="38">
      <t>シセツ</t>
    </rPh>
    <rPh sb="39" eb="40">
      <t>オオ</t>
    </rPh>
    <rPh sb="45" eb="47">
      <t>イジ</t>
    </rPh>
    <rPh sb="47" eb="49">
      <t>カンリ</t>
    </rPh>
    <rPh sb="49" eb="51">
      <t>ケイヒ</t>
    </rPh>
    <rPh sb="55" eb="57">
      <t>イッポウ</t>
    </rPh>
    <rPh sb="58" eb="60">
      <t>ジンコウ</t>
    </rPh>
    <rPh sb="61" eb="63">
      <t>ゲンショウ</t>
    </rPh>
    <rPh sb="63" eb="64">
      <t>トウ</t>
    </rPh>
    <rPh sb="65" eb="67">
      <t>キュウスイ</t>
    </rPh>
    <rPh sb="67" eb="69">
      <t>シュウエキ</t>
    </rPh>
    <rPh sb="70" eb="71">
      <t>ア</t>
    </rPh>
    <rPh sb="78" eb="79">
      <t>ムズカ</t>
    </rPh>
    <rPh sb="81" eb="82">
      <t>キビ</t>
    </rPh>
    <rPh sb="84" eb="86">
      <t>ケイエイ</t>
    </rPh>
    <rPh sb="86" eb="88">
      <t>ジョウキョウ</t>
    </rPh>
    <rPh sb="92" eb="95">
      <t>ユウシュウリツ</t>
    </rPh>
    <rPh sb="96" eb="97">
      <t>タイ</t>
    </rPh>
    <rPh sb="99" eb="101">
      <t>シセツ</t>
    </rPh>
    <rPh sb="101" eb="103">
      <t>リヨウ</t>
    </rPh>
    <rPh sb="103" eb="104">
      <t>リツ</t>
    </rPh>
    <rPh sb="105" eb="106">
      <t>ヒク</t>
    </rPh>
    <rPh sb="112" eb="114">
      <t>ジョウキョウ</t>
    </rPh>
    <rPh sb="117" eb="119">
      <t>ケイエイ</t>
    </rPh>
    <rPh sb="120" eb="123">
      <t>ケンゼンセイ</t>
    </rPh>
    <rPh sb="124" eb="125">
      <t>タカ</t>
    </rPh>
    <rPh sb="129" eb="131">
      <t>スイドウ</t>
    </rPh>
    <rPh sb="131" eb="133">
      <t>リョウキン</t>
    </rPh>
    <rPh sb="134" eb="136">
      <t>ミナオ</t>
    </rPh>
    <rPh sb="138" eb="140">
      <t>ケントウ</t>
    </rPh>
    <rPh sb="141" eb="143">
      <t>シンチョウ</t>
    </rPh>
    <rPh sb="144" eb="145">
      <t>オコナ</t>
    </rPh>
    <rPh sb="151" eb="153">
      <t>シセツ</t>
    </rPh>
    <rPh sb="153" eb="155">
      <t>キボ</t>
    </rPh>
    <rPh sb="156" eb="159">
      <t>テキセイカ</t>
    </rPh>
    <rPh sb="160" eb="161">
      <t>ハカ</t>
    </rPh>
    <rPh sb="163" eb="165">
      <t>コンゴ</t>
    </rPh>
    <rPh sb="166" eb="169">
      <t>ケイカクテキ</t>
    </rPh>
    <rPh sb="170" eb="172">
      <t>シセツ</t>
    </rPh>
    <rPh sb="173" eb="175">
      <t>コウシン</t>
    </rPh>
    <rPh sb="175" eb="176">
      <t>オヨ</t>
    </rPh>
    <rPh sb="177" eb="180">
      <t>コウリツテキ</t>
    </rPh>
    <rPh sb="181" eb="183">
      <t>シセツ</t>
    </rPh>
    <rPh sb="183" eb="185">
      <t>ウンヨウ</t>
    </rPh>
    <rPh sb="186" eb="187">
      <t>ココロ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</si>
</sst>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0.65</c:v>
                </c:pt>
                <c:pt idx="2">
                  <c:v>0.09</c:v>
                </c:pt>
                <c:pt idx="3">
                  <c:v>2.4300000000000002</c:v>
                </c:pt>
                <c:pt idx="4">
                  <c:v>2.19</c:v>
                </c:pt>
              </c:numCache>
            </c:numRef>
          </c:val>
          <c:extLst>
            <c:ext xmlns:c16="http://schemas.microsoft.com/office/drawing/2014/chart" uri="{C3380CC4-5D6E-409C-BE32-E72D297353CC}">
              <c16:uniqueId val="{00000000-BE04-41D4-BF97-229E433613A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0.43</c:v>
                </c:pt>
                <c:pt idx="3">
                  <c:v>0.56000000000000005</c:v>
                </c:pt>
                <c:pt idx="4">
                  <c:v>0.31</c:v>
                </c:pt>
              </c:numCache>
            </c:numRef>
          </c:val>
          <c:smooth val="0"/>
          <c:extLst>
            <c:ext xmlns:c16="http://schemas.microsoft.com/office/drawing/2014/chart" uri="{C3380CC4-5D6E-409C-BE32-E72D297353CC}">
              <c16:uniqueId val="{00000001-BE04-41D4-BF97-229E433613A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56.65</c:v>
                </c:pt>
                <c:pt idx="1">
                  <c:v>54.52</c:v>
                </c:pt>
                <c:pt idx="2">
                  <c:v>59.63</c:v>
                </c:pt>
                <c:pt idx="3">
                  <c:v>57.34</c:v>
                </c:pt>
                <c:pt idx="4">
                  <c:v>55.87</c:v>
                </c:pt>
              </c:numCache>
            </c:numRef>
          </c:val>
          <c:extLst>
            <c:ext xmlns:c16="http://schemas.microsoft.com/office/drawing/2014/chart" uri="{C3380CC4-5D6E-409C-BE32-E72D297353CC}">
              <c16:uniqueId val="{00000000-0A27-4A7B-B20B-71E17AA9926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59.59</c:v>
                </c:pt>
                <c:pt idx="3">
                  <c:v>61.79</c:v>
                </c:pt>
                <c:pt idx="4">
                  <c:v>59.59</c:v>
                </c:pt>
              </c:numCache>
            </c:numRef>
          </c:val>
          <c:smooth val="0"/>
          <c:extLst>
            <c:ext xmlns:c16="http://schemas.microsoft.com/office/drawing/2014/chart" uri="{C3380CC4-5D6E-409C-BE32-E72D297353CC}">
              <c16:uniqueId val="{00000001-0A27-4A7B-B20B-71E17AA9926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71.28</c:v>
                </c:pt>
                <c:pt idx="1">
                  <c:v>70.77</c:v>
                </c:pt>
                <c:pt idx="2">
                  <c:v>71.05</c:v>
                </c:pt>
                <c:pt idx="3">
                  <c:v>69.52</c:v>
                </c:pt>
                <c:pt idx="4">
                  <c:v>69.97</c:v>
                </c:pt>
              </c:numCache>
            </c:numRef>
          </c:val>
          <c:extLst>
            <c:ext xmlns:c16="http://schemas.microsoft.com/office/drawing/2014/chart" uri="{C3380CC4-5D6E-409C-BE32-E72D297353CC}">
              <c16:uniqueId val="{00000000-A0A6-498C-B458-78C0156595E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74.64</c:v>
                </c:pt>
                <c:pt idx="3">
                  <c:v>74.98</c:v>
                </c:pt>
                <c:pt idx="4">
                  <c:v>74.19</c:v>
                </c:pt>
              </c:numCache>
            </c:numRef>
          </c:val>
          <c:smooth val="0"/>
          <c:extLst>
            <c:ext xmlns:c16="http://schemas.microsoft.com/office/drawing/2014/chart" uri="{C3380CC4-5D6E-409C-BE32-E72D297353CC}">
              <c16:uniqueId val="{00000001-A0A6-498C-B458-78C0156595E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52.99</c:v>
                </c:pt>
                <c:pt idx="1">
                  <c:v>58.45</c:v>
                </c:pt>
                <c:pt idx="2">
                  <c:v>60.27</c:v>
                </c:pt>
                <c:pt idx="3">
                  <c:v>57.07</c:v>
                </c:pt>
                <c:pt idx="4">
                  <c:v>48.66</c:v>
                </c:pt>
              </c:numCache>
            </c:numRef>
          </c:val>
          <c:extLst>
            <c:ext xmlns:c16="http://schemas.microsoft.com/office/drawing/2014/chart" uri="{C3380CC4-5D6E-409C-BE32-E72D297353CC}">
              <c16:uniqueId val="{00000000-7612-463D-9A33-0990A6374E2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77.66</c:v>
                </c:pt>
                <c:pt idx="3">
                  <c:v>74.03</c:v>
                </c:pt>
                <c:pt idx="4">
                  <c:v>73.2</c:v>
                </c:pt>
              </c:numCache>
            </c:numRef>
          </c:val>
          <c:smooth val="0"/>
          <c:extLst>
            <c:ext xmlns:c16="http://schemas.microsoft.com/office/drawing/2014/chart" uri="{C3380CC4-5D6E-409C-BE32-E72D297353CC}">
              <c16:uniqueId val="{00000001-7612-463D-9A33-0990A6374E2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6A-475C-B4DC-1B415589A2E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6A-475C-B4DC-1B415589A2E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3C-4F67-9630-068EB1296A4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3C-4F67-9630-068EB1296A4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51-4B92-B260-4B590ABFA87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51-4B92-B260-4B590ABFA87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52-4149-A39E-BEA4510EB1C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52-4149-A39E-BEA4510EB1C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1602.97</c:v>
                </c:pt>
                <c:pt idx="1">
                  <c:v>1517.11</c:v>
                </c:pt>
                <c:pt idx="2">
                  <c:v>1470.83</c:v>
                </c:pt>
                <c:pt idx="3">
                  <c:v>1560.02</c:v>
                </c:pt>
                <c:pt idx="4">
                  <c:v>1601.74</c:v>
                </c:pt>
              </c:numCache>
            </c:numRef>
          </c:val>
          <c:extLst>
            <c:ext xmlns:c16="http://schemas.microsoft.com/office/drawing/2014/chart" uri="{C3380CC4-5D6E-409C-BE32-E72D297353CC}">
              <c16:uniqueId val="{00000000-DDCF-476E-8BCF-24B5E83BCCD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1281.51</c:v>
                </c:pt>
                <c:pt idx="3">
                  <c:v>1068.53</c:v>
                </c:pt>
                <c:pt idx="4">
                  <c:v>995.48</c:v>
                </c:pt>
              </c:numCache>
            </c:numRef>
          </c:val>
          <c:smooth val="0"/>
          <c:extLst>
            <c:ext xmlns:c16="http://schemas.microsoft.com/office/drawing/2014/chart" uri="{C3380CC4-5D6E-409C-BE32-E72D297353CC}">
              <c16:uniqueId val="{00000001-DDCF-476E-8BCF-24B5E83BCCD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39.950000000000003</c:v>
                </c:pt>
                <c:pt idx="1">
                  <c:v>44.43</c:v>
                </c:pt>
                <c:pt idx="2">
                  <c:v>47.51</c:v>
                </c:pt>
                <c:pt idx="3">
                  <c:v>44.72</c:v>
                </c:pt>
                <c:pt idx="4">
                  <c:v>36.68</c:v>
                </c:pt>
              </c:numCache>
            </c:numRef>
          </c:val>
          <c:extLst>
            <c:ext xmlns:c16="http://schemas.microsoft.com/office/drawing/2014/chart" uri="{C3380CC4-5D6E-409C-BE32-E72D297353CC}">
              <c16:uniqueId val="{00000000-4741-4015-808A-BD111BFE68B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55.02</c:v>
                </c:pt>
                <c:pt idx="3">
                  <c:v>59.33</c:v>
                </c:pt>
                <c:pt idx="4">
                  <c:v>55.46</c:v>
                </c:pt>
              </c:numCache>
            </c:numRef>
          </c:val>
          <c:smooth val="0"/>
          <c:extLst>
            <c:ext xmlns:c16="http://schemas.microsoft.com/office/drawing/2014/chart" uri="{C3380CC4-5D6E-409C-BE32-E72D297353CC}">
              <c16:uniqueId val="{00000001-4741-4015-808A-BD111BFE68B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328.62</c:v>
                </c:pt>
                <c:pt idx="1">
                  <c:v>316.85000000000002</c:v>
                </c:pt>
                <c:pt idx="2">
                  <c:v>297.85000000000002</c:v>
                </c:pt>
                <c:pt idx="3">
                  <c:v>316.76</c:v>
                </c:pt>
                <c:pt idx="4">
                  <c:v>377.95</c:v>
                </c:pt>
              </c:numCache>
            </c:numRef>
          </c:val>
          <c:extLst>
            <c:ext xmlns:c16="http://schemas.microsoft.com/office/drawing/2014/chart" uri="{C3380CC4-5D6E-409C-BE32-E72D297353CC}">
              <c16:uniqueId val="{00000000-ED7D-4843-AF9F-E8705E646E4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330.62</c:v>
                </c:pt>
                <c:pt idx="3">
                  <c:v>279.67</c:v>
                </c:pt>
                <c:pt idx="4">
                  <c:v>299.77999999999997</c:v>
                </c:pt>
              </c:numCache>
            </c:numRef>
          </c:val>
          <c:smooth val="0"/>
          <c:extLst>
            <c:ext xmlns:c16="http://schemas.microsoft.com/office/drawing/2014/chart" uri="{C3380CC4-5D6E-409C-BE32-E72D297353CC}">
              <c16:uniqueId val="{00000001-ED7D-4843-AF9F-E8705E646E4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7"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身延町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D1</v>
      </c>
      <c r="X8" s="72"/>
      <c r="Y8" s="72"/>
      <c r="Z8" s="72"/>
      <c r="AA8" s="72"/>
      <c r="AB8" s="72"/>
      <c r="AC8" s="72"/>
      <c r="AD8" s="72" t="str">
        <f>データ!$M$6</f>
        <v>非設置</v>
      </c>
      <c r="AE8" s="72"/>
      <c r="AF8" s="72"/>
      <c r="AG8" s="72"/>
      <c r="AH8" s="72"/>
      <c r="AI8" s="72"/>
      <c r="AJ8" s="72"/>
      <c r="AK8" s="2"/>
      <c r="AL8" s="66">
        <f>データ!$R$6</f>
        <v>11892</v>
      </c>
      <c r="AM8" s="66"/>
      <c r="AN8" s="66"/>
      <c r="AO8" s="66"/>
      <c r="AP8" s="66"/>
      <c r="AQ8" s="66"/>
      <c r="AR8" s="66"/>
      <c r="AS8" s="66"/>
      <c r="AT8" s="65">
        <f>データ!$S$6</f>
        <v>301.98</v>
      </c>
      <c r="AU8" s="65"/>
      <c r="AV8" s="65"/>
      <c r="AW8" s="65"/>
      <c r="AX8" s="65"/>
      <c r="AY8" s="65"/>
      <c r="AZ8" s="65"/>
      <c r="BA8" s="65"/>
      <c r="BB8" s="65">
        <f>データ!$T$6</f>
        <v>39.380000000000003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2330</v>
      </c>
      <c r="X10" s="66"/>
      <c r="Y10" s="66"/>
      <c r="Z10" s="66"/>
      <c r="AA10" s="66"/>
      <c r="AB10" s="66"/>
      <c r="AC10" s="66"/>
      <c r="AD10" s="2"/>
      <c r="AE10" s="2"/>
      <c r="AF10" s="2"/>
      <c r="AG10" s="2"/>
      <c r="AH10" s="2"/>
      <c r="AI10" s="2"/>
      <c r="AJ10" s="2"/>
      <c r="AK10" s="2"/>
      <c r="AL10" s="66">
        <f>データ!$U$6</f>
        <v>11737</v>
      </c>
      <c r="AM10" s="66"/>
      <c r="AN10" s="66"/>
      <c r="AO10" s="66"/>
      <c r="AP10" s="66"/>
      <c r="AQ10" s="66"/>
      <c r="AR10" s="66"/>
      <c r="AS10" s="66"/>
      <c r="AT10" s="65">
        <f>データ!$V$6</f>
        <v>117.66</v>
      </c>
      <c r="AU10" s="65"/>
      <c r="AV10" s="65"/>
      <c r="AW10" s="65"/>
      <c r="AX10" s="65"/>
      <c r="AY10" s="65"/>
      <c r="AZ10" s="65"/>
      <c r="BA10" s="65"/>
      <c r="BB10" s="65">
        <f>データ!$W$6</f>
        <v>99.75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112</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43</v>
      </c>
      <c r="N85" s="27" t="s">
        <v>41</v>
      </c>
      <c r="O85" s="27" t="str">
        <f>データ!EN6</f>
        <v>【0.54】</v>
      </c>
    </row>
  </sheetData>
  <sheetProtection algorithmName="SHA-512" hashValue="VswI6xeD/0cr2FJvOsU6glD85Rc+jLGMmUT/z+abnQzyAv1mV999buqmM+6AGLzq56yaz/plAap3uimTPkGtug==" saltValue="UZ1CTz0OA8HWq/CdidzKJ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193658</v>
      </c>
      <c r="D6" s="34">
        <f t="shared" si="3"/>
        <v>47</v>
      </c>
      <c r="E6" s="34">
        <f t="shared" si="3"/>
        <v>1</v>
      </c>
      <c r="F6" s="34">
        <f t="shared" si="3"/>
        <v>0</v>
      </c>
      <c r="G6" s="34">
        <f t="shared" si="3"/>
        <v>0</v>
      </c>
      <c r="H6" s="34" t="str">
        <f t="shared" si="3"/>
        <v>山梨県　身延町</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100</v>
      </c>
      <c r="Q6" s="35">
        <f t="shared" si="3"/>
        <v>2330</v>
      </c>
      <c r="R6" s="35">
        <f t="shared" si="3"/>
        <v>11892</v>
      </c>
      <c r="S6" s="35">
        <f t="shared" si="3"/>
        <v>301.98</v>
      </c>
      <c r="T6" s="35">
        <f t="shared" si="3"/>
        <v>39.380000000000003</v>
      </c>
      <c r="U6" s="35">
        <f t="shared" si="3"/>
        <v>11737</v>
      </c>
      <c r="V6" s="35">
        <f t="shared" si="3"/>
        <v>117.66</v>
      </c>
      <c r="W6" s="35">
        <f t="shared" si="3"/>
        <v>99.75</v>
      </c>
      <c r="X6" s="36">
        <f>IF(X7="",NA(),X7)</f>
        <v>52.99</v>
      </c>
      <c r="Y6" s="36">
        <f t="shared" ref="Y6:AG6" si="4">IF(Y7="",NA(),Y7)</f>
        <v>58.45</v>
      </c>
      <c r="Z6" s="36">
        <f t="shared" si="4"/>
        <v>60.27</v>
      </c>
      <c r="AA6" s="36">
        <f t="shared" si="4"/>
        <v>57.07</v>
      </c>
      <c r="AB6" s="36">
        <f t="shared" si="4"/>
        <v>48.66</v>
      </c>
      <c r="AC6" s="36">
        <f t="shared" si="4"/>
        <v>77.48</v>
      </c>
      <c r="AD6" s="36">
        <f t="shared" si="4"/>
        <v>76.02</v>
      </c>
      <c r="AE6" s="36">
        <f t="shared" si="4"/>
        <v>77.66</v>
      </c>
      <c r="AF6" s="36">
        <f t="shared" si="4"/>
        <v>74.03</v>
      </c>
      <c r="AG6" s="36">
        <f t="shared" si="4"/>
        <v>73.2</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1602.97</v>
      </c>
      <c r="BF6" s="36">
        <f t="shared" ref="BF6:BN6" si="7">IF(BF7="",NA(),BF7)</f>
        <v>1517.11</v>
      </c>
      <c r="BG6" s="36">
        <f t="shared" si="7"/>
        <v>1470.83</v>
      </c>
      <c r="BH6" s="36">
        <f t="shared" si="7"/>
        <v>1560.02</v>
      </c>
      <c r="BI6" s="36">
        <f t="shared" si="7"/>
        <v>1601.74</v>
      </c>
      <c r="BJ6" s="36">
        <f t="shared" si="7"/>
        <v>1285.3599999999999</v>
      </c>
      <c r="BK6" s="36">
        <f t="shared" si="7"/>
        <v>1246.73</v>
      </c>
      <c r="BL6" s="36">
        <f t="shared" si="7"/>
        <v>1281.51</v>
      </c>
      <c r="BM6" s="36">
        <f t="shared" si="7"/>
        <v>1068.53</v>
      </c>
      <c r="BN6" s="36">
        <f t="shared" si="7"/>
        <v>995.48</v>
      </c>
      <c r="BO6" s="35" t="str">
        <f>IF(BO7="","",IF(BO7="-","【-】","【"&amp;SUBSTITUTE(TEXT(BO7,"#,##0.00"),"-","△")&amp;"】"))</f>
        <v>【1,074.14】</v>
      </c>
      <c r="BP6" s="36">
        <f>IF(BP7="",NA(),BP7)</f>
        <v>39.950000000000003</v>
      </c>
      <c r="BQ6" s="36">
        <f t="shared" ref="BQ6:BY6" si="8">IF(BQ7="",NA(),BQ7)</f>
        <v>44.43</v>
      </c>
      <c r="BR6" s="36">
        <f t="shared" si="8"/>
        <v>47.51</v>
      </c>
      <c r="BS6" s="36">
        <f t="shared" si="8"/>
        <v>44.72</v>
      </c>
      <c r="BT6" s="36">
        <f t="shared" si="8"/>
        <v>36.68</v>
      </c>
      <c r="BU6" s="36">
        <f t="shared" si="8"/>
        <v>54.45</v>
      </c>
      <c r="BV6" s="36">
        <f t="shared" si="8"/>
        <v>54.33</v>
      </c>
      <c r="BW6" s="36">
        <f t="shared" si="8"/>
        <v>55.02</v>
      </c>
      <c r="BX6" s="36">
        <f t="shared" si="8"/>
        <v>59.33</v>
      </c>
      <c r="BY6" s="36">
        <f t="shared" si="8"/>
        <v>55.46</v>
      </c>
      <c r="BZ6" s="35" t="str">
        <f>IF(BZ7="","",IF(BZ7="-","【-】","【"&amp;SUBSTITUTE(TEXT(BZ7,"#,##0.00"),"-","△")&amp;"】"))</f>
        <v>【54.36】</v>
      </c>
      <c r="CA6" s="36">
        <f>IF(CA7="",NA(),CA7)</f>
        <v>328.62</v>
      </c>
      <c r="CB6" s="36">
        <f t="shared" ref="CB6:CJ6" si="9">IF(CB7="",NA(),CB7)</f>
        <v>316.85000000000002</v>
      </c>
      <c r="CC6" s="36">
        <f t="shared" si="9"/>
        <v>297.85000000000002</v>
      </c>
      <c r="CD6" s="36">
        <f t="shared" si="9"/>
        <v>316.76</v>
      </c>
      <c r="CE6" s="36">
        <f t="shared" si="9"/>
        <v>377.95</v>
      </c>
      <c r="CF6" s="36">
        <f t="shared" si="9"/>
        <v>332.75</v>
      </c>
      <c r="CG6" s="36">
        <f t="shared" si="9"/>
        <v>341.05</v>
      </c>
      <c r="CH6" s="36">
        <f t="shared" si="9"/>
        <v>330.62</v>
      </c>
      <c r="CI6" s="36">
        <f t="shared" si="9"/>
        <v>279.67</v>
      </c>
      <c r="CJ6" s="36">
        <f t="shared" si="9"/>
        <v>299.77999999999997</v>
      </c>
      <c r="CK6" s="35" t="str">
        <f>IF(CK7="","",IF(CK7="-","【-】","【"&amp;SUBSTITUTE(TEXT(CK7,"#,##0.00"),"-","△")&amp;"】"))</f>
        <v>【296.40】</v>
      </c>
      <c r="CL6" s="36">
        <f>IF(CL7="",NA(),CL7)</f>
        <v>56.65</v>
      </c>
      <c r="CM6" s="36">
        <f t="shared" ref="CM6:CU6" si="10">IF(CM7="",NA(),CM7)</f>
        <v>54.52</v>
      </c>
      <c r="CN6" s="36">
        <f t="shared" si="10"/>
        <v>59.63</v>
      </c>
      <c r="CO6" s="36">
        <f t="shared" si="10"/>
        <v>57.34</v>
      </c>
      <c r="CP6" s="36">
        <f t="shared" si="10"/>
        <v>55.87</v>
      </c>
      <c r="CQ6" s="36">
        <f t="shared" si="10"/>
        <v>60.68</v>
      </c>
      <c r="CR6" s="36">
        <f t="shared" si="10"/>
        <v>59.87</v>
      </c>
      <c r="CS6" s="36">
        <f t="shared" si="10"/>
        <v>59.59</v>
      </c>
      <c r="CT6" s="36">
        <f t="shared" si="10"/>
        <v>61.79</v>
      </c>
      <c r="CU6" s="36">
        <f t="shared" si="10"/>
        <v>59.59</v>
      </c>
      <c r="CV6" s="35" t="str">
        <f>IF(CV7="","",IF(CV7="-","【-】","【"&amp;SUBSTITUTE(TEXT(CV7,"#,##0.00"),"-","△")&amp;"】"))</f>
        <v>【55.95】</v>
      </c>
      <c r="CW6" s="36">
        <f>IF(CW7="",NA(),CW7)</f>
        <v>71.28</v>
      </c>
      <c r="CX6" s="36">
        <f t="shared" ref="CX6:DF6" si="11">IF(CX7="",NA(),CX7)</f>
        <v>70.77</v>
      </c>
      <c r="CY6" s="36">
        <f t="shared" si="11"/>
        <v>71.05</v>
      </c>
      <c r="CZ6" s="36">
        <f t="shared" si="11"/>
        <v>69.52</v>
      </c>
      <c r="DA6" s="36">
        <f t="shared" si="11"/>
        <v>69.97</v>
      </c>
      <c r="DB6" s="36">
        <f t="shared" si="11"/>
        <v>75.760000000000005</v>
      </c>
      <c r="DC6" s="36">
        <f t="shared" si="11"/>
        <v>75.48</v>
      </c>
      <c r="DD6" s="36">
        <f t="shared" si="11"/>
        <v>74.64</v>
      </c>
      <c r="DE6" s="36">
        <f t="shared" si="11"/>
        <v>74.98</v>
      </c>
      <c r="DF6" s="36">
        <f t="shared" si="11"/>
        <v>74.19</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0.65</v>
      </c>
      <c r="EF6" s="36">
        <f t="shared" si="14"/>
        <v>0.09</v>
      </c>
      <c r="EG6" s="36">
        <f t="shared" si="14"/>
        <v>2.4300000000000002</v>
      </c>
      <c r="EH6" s="36">
        <f t="shared" si="14"/>
        <v>2.19</v>
      </c>
      <c r="EI6" s="36">
        <f t="shared" si="14"/>
        <v>0.55000000000000004</v>
      </c>
      <c r="EJ6" s="36">
        <f t="shared" si="14"/>
        <v>0.54</v>
      </c>
      <c r="EK6" s="36">
        <f t="shared" si="14"/>
        <v>0.43</v>
      </c>
      <c r="EL6" s="36">
        <f t="shared" si="14"/>
        <v>0.56000000000000005</v>
      </c>
      <c r="EM6" s="36">
        <f t="shared" si="14"/>
        <v>0.31</v>
      </c>
      <c r="EN6" s="35" t="str">
        <f>IF(EN7="","",IF(EN7="-","【-】","【"&amp;SUBSTITUTE(TEXT(EN7,"#,##0.00"),"-","△")&amp;"】"))</f>
        <v>【0.54】</v>
      </c>
    </row>
    <row r="7" spans="1:144" s="37" customFormat="1" x14ac:dyDescent="0.15">
      <c r="A7" s="29"/>
      <c r="B7" s="38">
        <v>2018</v>
      </c>
      <c r="C7" s="38">
        <v>193658</v>
      </c>
      <c r="D7" s="38">
        <v>47</v>
      </c>
      <c r="E7" s="38">
        <v>1</v>
      </c>
      <c r="F7" s="38">
        <v>0</v>
      </c>
      <c r="G7" s="38">
        <v>0</v>
      </c>
      <c r="H7" s="38" t="s">
        <v>97</v>
      </c>
      <c r="I7" s="38" t="s">
        <v>98</v>
      </c>
      <c r="J7" s="38" t="s">
        <v>99</v>
      </c>
      <c r="K7" s="38" t="s">
        <v>100</v>
      </c>
      <c r="L7" s="38" t="s">
        <v>101</v>
      </c>
      <c r="M7" s="38" t="s">
        <v>102</v>
      </c>
      <c r="N7" s="39" t="s">
        <v>103</v>
      </c>
      <c r="O7" s="39" t="s">
        <v>104</v>
      </c>
      <c r="P7" s="39">
        <v>100</v>
      </c>
      <c r="Q7" s="39">
        <v>2330</v>
      </c>
      <c r="R7" s="39">
        <v>11892</v>
      </c>
      <c r="S7" s="39">
        <v>301.98</v>
      </c>
      <c r="T7" s="39">
        <v>39.380000000000003</v>
      </c>
      <c r="U7" s="39">
        <v>11737</v>
      </c>
      <c r="V7" s="39">
        <v>117.66</v>
      </c>
      <c r="W7" s="39">
        <v>99.75</v>
      </c>
      <c r="X7" s="39">
        <v>52.99</v>
      </c>
      <c r="Y7" s="39">
        <v>58.45</v>
      </c>
      <c r="Z7" s="39">
        <v>60.27</v>
      </c>
      <c r="AA7" s="39">
        <v>57.07</v>
      </c>
      <c r="AB7" s="39">
        <v>48.66</v>
      </c>
      <c r="AC7" s="39">
        <v>77.48</v>
      </c>
      <c r="AD7" s="39">
        <v>76.02</v>
      </c>
      <c r="AE7" s="39">
        <v>77.66</v>
      </c>
      <c r="AF7" s="39">
        <v>74.03</v>
      </c>
      <c r="AG7" s="39">
        <v>73.2</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1602.97</v>
      </c>
      <c r="BF7" s="39">
        <v>1517.11</v>
      </c>
      <c r="BG7" s="39">
        <v>1470.83</v>
      </c>
      <c r="BH7" s="39">
        <v>1560.02</v>
      </c>
      <c r="BI7" s="39">
        <v>1601.74</v>
      </c>
      <c r="BJ7" s="39">
        <v>1285.3599999999999</v>
      </c>
      <c r="BK7" s="39">
        <v>1246.73</v>
      </c>
      <c r="BL7" s="39">
        <v>1281.51</v>
      </c>
      <c r="BM7" s="39">
        <v>1068.53</v>
      </c>
      <c r="BN7" s="39">
        <v>995.48</v>
      </c>
      <c r="BO7" s="39">
        <v>1074.1400000000001</v>
      </c>
      <c r="BP7" s="39">
        <v>39.950000000000003</v>
      </c>
      <c r="BQ7" s="39">
        <v>44.43</v>
      </c>
      <c r="BR7" s="39">
        <v>47.51</v>
      </c>
      <c r="BS7" s="39">
        <v>44.72</v>
      </c>
      <c r="BT7" s="39">
        <v>36.68</v>
      </c>
      <c r="BU7" s="39">
        <v>54.45</v>
      </c>
      <c r="BV7" s="39">
        <v>54.33</v>
      </c>
      <c r="BW7" s="39">
        <v>55.02</v>
      </c>
      <c r="BX7" s="39">
        <v>59.33</v>
      </c>
      <c r="BY7" s="39">
        <v>55.46</v>
      </c>
      <c r="BZ7" s="39">
        <v>54.36</v>
      </c>
      <c r="CA7" s="39">
        <v>328.62</v>
      </c>
      <c r="CB7" s="39">
        <v>316.85000000000002</v>
      </c>
      <c r="CC7" s="39">
        <v>297.85000000000002</v>
      </c>
      <c r="CD7" s="39">
        <v>316.76</v>
      </c>
      <c r="CE7" s="39">
        <v>377.95</v>
      </c>
      <c r="CF7" s="39">
        <v>332.75</v>
      </c>
      <c r="CG7" s="39">
        <v>341.05</v>
      </c>
      <c r="CH7" s="39">
        <v>330.62</v>
      </c>
      <c r="CI7" s="39">
        <v>279.67</v>
      </c>
      <c r="CJ7" s="39">
        <v>299.77999999999997</v>
      </c>
      <c r="CK7" s="39">
        <v>296.39999999999998</v>
      </c>
      <c r="CL7" s="39">
        <v>56.65</v>
      </c>
      <c r="CM7" s="39">
        <v>54.52</v>
      </c>
      <c r="CN7" s="39">
        <v>59.63</v>
      </c>
      <c r="CO7" s="39">
        <v>57.34</v>
      </c>
      <c r="CP7" s="39">
        <v>55.87</v>
      </c>
      <c r="CQ7" s="39">
        <v>60.68</v>
      </c>
      <c r="CR7" s="39">
        <v>59.87</v>
      </c>
      <c r="CS7" s="39">
        <v>59.59</v>
      </c>
      <c r="CT7" s="39">
        <v>61.79</v>
      </c>
      <c r="CU7" s="39">
        <v>59.59</v>
      </c>
      <c r="CV7" s="39">
        <v>55.95</v>
      </c>
      <c r="CW7" s="39">
        <v>71.28</v>
      </c>
      <c r="CX7" s="39">
        <v>70.77</v>
      </c>
      <c r="CY7" s="39">
        <v>71.05</v>
      </c>
      <c r="CZ7" s="39">
        <v>69.52</v>
      </c>
      <c r="DA7" s="39">
        <v>69.97</v>
      </c>
      <c r="DB7" s="39">
        <v>75.760000000000005</v>
      </c>
      <c r="DC7" s="39">
        <v>75.48</v>
      </c>
      <c r="DD7" s="39">
        <v>74.64</v>
      </c>
      <c r="DE7" s="39">
        <v>74.98</v>
      </c>
      <c r="DF7" s="39">
        <v>74.19</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0.65</v>
      </c>
      <c r="EF7" s="39">
        <v>0.09</v>
      </c>
      <c r="EG7" s="39">
        <v>2.4300000000000002</v>
      </c>
      <c r="EH7" s="39">
        <v>2.19</v>
      </c>
      <c r="EI7" s="39">
        <v>0.55000000000000004</v>
      </c>
      <c r="EJ7" s="39">
        <v>0.54</v>
      </c>
      <c r="EK7" s="39">
        <v>0.43</v>
      </c>
      <c r="EL7" s="39">
        <v>0.56000000000000005</v>
      </c>
      <c r="EM7" s="39">
        <v>0.31</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MNPCA219093</cp:lastModifiedBy>
  <dcterms:created xsi:type="dcterms:W3CDTF">2019-12-05T04:37:07Z</dcterms:created>
  <dcterms:modified xsi:type="dcterms:W3CDTF">2020-02-01T01:35:27Z</dcterms:modified>
  <cp:category/>
</cp:coreProperties>
</file>